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320" windowHeight="6495" tabRatio="887" firstSheet="2" activeTab="3"/>
  </bookViews>
  <sheets>
    <sheet name="Consultores por Área" sheetId="5" state="hidden" r:id="rId1"/>
    <sheet name="Consultores" sheetId="8" state="hidden" r:id="rId2"/>
    <sheet name="Consultor" sheetId="35" r:id="rId3"/>
    <sheet name="Total_Territorios" sheetId="4" r:id="rId4"/>
    <sheet name="Catalunya" sheetId="6" r:id="rId5"/>
    <sheet name="Barcelona" sheetId="7" r:id="rId6"/>
    <sheet name="Catalunya Sur" sheetId="10" r:id="rId7"/>
    <sheet name="Catalunya Norte" sheetId="11" r:id="rId8"/>
    <sheet name="Centro" sheetId="13" r:id="rId9"/>
    <sheet name="Madrid Centro" sheetId="12" r:id="rId10"/>
    <sheet name="Madrid Norte" sheetId="14" r:id="rId11"/>
    <sheet name="Madrid Sur" sheetId="15" r:id="rId12"/>
    <sheet name="Castilla y León" sheetId="16" r:id="rId13"/>
    <sheet name="Castilla-La Mancha" sheetId="17" r:id="rId14"/>
    <sheet name="Extremadura" sheetId="18" r:id="rId15"/>
    <sheet name="Norte" sheetId="19" r:id="rId16"/>
    <sheet name="Aragón" sheetId="20" r:id="rId17"/>
    <sheet name="Asturias" sheetId="21" r:id="rId18"/>
    <sheet name="Galicia" sheetId="22" r:id="rId19"/>
    <sheet name="Euskadi" sheetId="23" r:id="rId20"/>
    <sheet name="Cantabria" sheetId="24" r:id="rId21"/>
    <sheet name="La Rioja" sheetId="25" r:id="rId22"/>
    <sheet name="Navarra" sheetId="26" r:id="rId23"/>
    <sheet name="Sureste" sheetId="27" r:id="rId24"/>
    <sheet name="Alicante - Murcia" sheetId="28" r:id="rId25"/>
    <sheet name="Valencia - Castellón" sheetId="29" r:id="rId26"/>
    <sheet name="Andalucía Occidental" sheetId="30" r:id="rId27"/>
    <sheet name="Andalucía Oriental" sheetId="31" r:id="rId28"/>
    <sheet name="Canarias" sheetId="33" r:id="rId29"/>
    <sheet name="Illes Balears" sheetId="34" r:id="rId30"/>
  </sheets>
  <externalReferences>
    <externalReference r:id="rId31"/>
  </externalReferences>
  <definedNames>
    <definedName name="AREA">'[1]ASID - ÁREA'!$Q$10:$Q$34</definedName>
  </definedNames>
  <calcPr calcId="145621"/>
</workbook>
</file>

<file path=xl/calcChain.xml><?xml version="1.0" encoding="utf-8"?>
<calcChain xmlns="http://schemas.openxmlformats.org/spreadsheetml/2006/main">
  <c r="D11" i="7" l="1"/>
  <c r="D13" i="6"/>
  <c r="D11" i="6" l="1"/>
  <c r="D15" i="4"/>
  <c r="D14" i="4" l="1"/>
  <c r="D16" i="4"/>
  <c r="E20" i="7"/>
  <c r="E28" i="6" l="1"/>
  <c r="E27" i="6"/>
  <c r="E26" i="6"/>
  <c r="E25" i="6"/>
  <c r="E24" i="6"/>
  <c r="E23" i="6"/>
  <c r="E22" i="6"/>
  <c r="E21" i="6"/>
  <c r="E20" i="6"/>
  <c r="E19" i="6"/>
  <c r="E18" i="6"/>
  <c r="E17" i="6"/>
  <c r="C30" i="6"/>
  <c r="C28" i="6"/>
  <c r="C27" i="6"/>
  <c r="C26" i="6"/>
  <c r="C25" i="6"/>
  <c r="C24" i="6"/>
  <c r="C23" i="6"/>
  <c r="C22" i="6"/>
  <c r="C21" i="6"/>
  <c r="C20" i="6"/>
  <c r="C19" i="6"/>
  <c r="C18" i="6"/>
  <c r="C17" i="6"/>
  <c r="C31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O10" i="34" l="1"/>
  <c r="N10" i="34"/>
  <c r="M10" i="34"/>
  <c r="L10" i="34"/>
  <c r="K10" i="34"/>
  <c r="J10" i="34"/>
  <c r="I10" i="34"/>
  <c r="H10" i="34"/>
  <c r="G10" i="34"/>
  <c r="F10" i="34"/>
  <c r="E10" i="34"/>
  <c r="D10" i="34"/>
  <c r="O10" i="33"/>
  <c r="N10" i="33"/>
  <c r="M10" i="33"/>
  <c r="L10" i="33"/>
  <c r="K10" i="33"/>
  <c r="J10" i="33"/>
  <c r="I10" i="33"/>
  <c r="H10" i="33"/>
  <c r="G10" i="33"/>
  <c r="F10" i="33"/>
  <c r="E10" i="33"/>
  <c r="D10" i="33"/>
  <c r="O10" i="31"/>
  <c r="N10" i="31"/>
  <c r="M10" i="31"/>
  <c r="L10" i="31"/>
  <c r="K10" i="31"/>
  <c r="J10" i="31"/>
  <c r="I10" i="31"/>
  <c r="H10" i="31"/>
  <c r="G10" i="31"/>
  <c r="F10" i="31"/>
  <c r="E10" i="31"/>
  <c r="D10" i="31"/>
  <c r="O10" i="30"/>
  <c r="N10" i="30"/>
  <c r="M10" i="30"/>
  <c r="L10" i="30"/>
  <c r="K10" i="30"/>
  <c r="J10" i="30"/>
  <c r="I10" i="30"/>
  <c r="H10" i="30"/>
  <c r="G10" i="30"/>
  <c r="F10" i="30"/>
  <c r="E10" i="30"/>
  <c r="D10" i="30"/>
  <c r="O10" i="29"/>
  <c r="N10" i="29"/>
  <c r="M10" i="29"/>
  <c r="L10" i="29"/>
  <c r="K10" i="29"/>
  <c r="J10" i="29"/>
  <c r="I10" i="29"/>
  <c r="H10" i="29"/>
  <c r="G10" i="29"/>
  <c r="F10" i="29"/>
  <c r="E10" i="29"/>
  <c r="D10" i="29"/>
  <c r="O10" i="28"/>
  <c r="N10" i="28"/>
  <c r="M10" i="28"/>
  <c r="L10" i="28"/>
  <c r="K10" i="28"/>
  <c r="J10" i="28"/>
  <c r="I10" i="28"/>
  <c r="H10" i="28"/>
  <c r="G10" i="28"/>
  <c r="F10" i="28"/>
  <c r="E10" i="28"/>
  <c r="D10" i="28"/>
  <c r="O10" i="27"/>
  <c r="N10" i="27"/>
  <c r="M10" i="27"/>
  <c r="L10" i="27"/>
  <c r="K10" i="27"/>
  <c r="J10" i="27"/>
  <c r="I10" i="27"/>
  <c r="H10" i="27"/>
  <c r="G10" i="27"/>
  <c r="F10" i="27"/>
  <c r="E10" i="27"/>
  <c r="D10" i="27"/>
  <c r="O10" i="26"/>
  <c r="N10" i="26"/>
  <c r="M10" i="26"/>
  <c r="L10" i="26"/>
  <c r="K10" i="26"/>
  <c r="J10" i="26"/>
  <c r="I10" i="26"/>
  <c r="H10" i="26"/>
  <c r="G10" i="26"/>
  <c r="F10" i="26"/>
  <c r="E10" i="26"/>
  <c r="D10" i="26"/>
  <c r="O10" i="25"/>
  <c r="N10" i="25"/>
  <c r="M10" i="25"/>
  <c r="L10" i="25"/>
  <c r="K10" i="25"/>
  <c r="J10" i="25"/>
  <c r="I10" i="25"/>
  <c r="H10" i="25"/>
  <c r="G10" i="25"/>
  <c r="F10" i="25"/>
  <c r="E10" i="25"/>
  <c r="D10" i="25"/>
  <c r="O10" i="24"/>
  <c r="N10" i="24"/>
  <c r="M10" i="24"/>
  <c r="L10" i="24"/>
  <c r="K10" i="24"/>
  <c r="J10" i="24"/>
  <c r="I10" i="24"/>
  <c r="H10" i="24"/>
  <c r="G10" i="24"/>
  <c r="F10" i="24"/>
  <c r="E10" i="24"/>
  <c r="D10" i="24"/>
  <c r="O10" i="23"/>
  <c r="N10" i="23"/>
  <c r="M10" i="23"/>
  <c r="L10" i="23"/>
  <c r="K10" i="23"/>
  <c r="J10" i="23"/>
  <c r="I10" i="23"/>
  <c r="H10" i="23"/>
  <c r="G10" i="23"/>
  <c r="F10" i="23"/>
  <c r="E10" i="23"/>
  <c r="D10" i="23"/>
  <c r="O10" i="22"/>
  <c r="N10" i="22"/>
  <c r="M10" i="22"/>
  <c r="L10" i="22"/>
  <c r="K10" i="22"/>
  <c r="J10" i="22"/>
  <c r="I10" i="22"/>
  <c r="H10" i="22"/>
  <c r="G10" i="22"/>
  <c r="F10" i="22"/>
  <c r="E10" i="22"/>
  <c r="D10" i="22"/>
  <c r="O10" i="21"/>
  <c r="N10" i="21"/>
  <c r="M10" i="21"/>
  <c r="L10" i="21"/>
  <c r="K10" i="21"/>
  <c r="J10" i="21"/>
  <c r="I10" i="21"/>
  <c r="H10" i="21"/>
  <c r="G10" i="21"/>
  <c r="F10" i="21"/>
  <c r="E10" i="21"/>
  <c r="D10" i="21"/>
  <c r="O10" i="20"/>
  <c r="N10" i="20"/>
  <c r="M10" i="20"/>
  <c r="L10" i="20"/>
  <c r="K10" i="20"/>
  <c r="J10" i="20"/>
  <c r="I10" i="20"/>
  <c r="H10" i="20"/>
  <c r="G10" i="20"/>
  <c r="F10" i="20"/>
  <c r="E10" i="20"/>
  <c r="D10" i="20"/>
  <c r="O10" i="19"/>
  <c r="N10" i="19"/>
  <c r="M10" i="19"/>
  <c r="L10" i="19"/>
  <c r="K10" i="19"/>
  <c r="J10" i="19"/>
  <c r="I10" i="19"/>
  <c r="H10" i="19"/>
  <c r="G10" i="19"/>
  <c r="F10" i="19"/>
  <c r="E10" i="19"/>
  <c r="D10" i="19"/>
  <c r="O10" i="18"/>
  <c r="N10" i="18"/>
  <c r="M10" i="18"/>
  <c r="L10" i="18"/>
  <c r="K10" i="18"/>
  <c r="J10" i="18"/>
  <c r="I10" i="18"/>
  <c r="H10" i="18"/>
  <c r="G10" i="18"/>
  <c r="F10" i="18"/>
  <c r="E10" i="18"/>
  <c r="D10" i="18"/>
  <c r="O10" i="17"/>
  <c r="N10" i="17"/>
  <c r="M10" i="17"/>
  <c r="L10" i="17"/>
  <c r="K10" i="17"/>
  <c r="J10" i="17"/>
  <c r="I10" i="17"/>
  <c r="H10" i="17"/>
  <c r="G10" i="17"/>
  <c r="F10" i="17"/>
  <c r="E10" i="17"/>
  <c r="D10" i="17"/>
  <c r="O10" i="16"/>
  <c r="N10" i="16"/>
  <c r="M10" i="16"/>
  <c r="L10" i="16"/>
  <c r="K10" i="16"/>
  <c r="J10" i="16"/>
  <c r="I10" i="16"/>
  <c r="H10" i="16"/>
  <c r="G10" i="16"/>
  <c r="F10" i="16"/>
  <c r="E10" i="16"/>
  <c r="D10" i="16"/>
  <c r="O10" i="15"/>
  <c r="N10" i="15"/>
  <c r="M10" i="15"/>
  <c r="L10" i="15"/>
  <c r="K10" i="15"/>
  <c r="J10" i="15"/>
  <c r="I10" i="15"/>
  <c r="H10" i="15"/>
  <c r="G10" i="15"/>
  <c r="F10" i="15"/>
  <c r="E10" i="15"/>
  <c r="D10" i="15"/>
  <c r="O10" i="14"/>
  <c r="N10" i="14"/>
  <c r="M10" i="14"/>
  <c r="L10" i="14"/>
  <c r="K10" i="14"/>
  <c r="J10" i="14"/>
  <c r="I10" i="14"/>
  <c r="H10" i="14"/>
  <c r="G10" i="14"/>
  <c r="F10" i="14"/>
  <c r="E10" i="14"/>
  <c r="D10" i="14"/>
  <c r="O10" i="12"/>
  <c r="N10" i="12"/>
  <c r="M10" i="12"/>
  <c r="L10" i="12"/>
  <c r="K10" i="12"/>
  <c r="J10" i="12"/>
  <c r="I10" i="12"/>
  <c r="H10" i="12"/>
  <c r="G10" i="12"/>
  <c r="F10" i="12"/>
  <c r="E10" i="12"/>
  <c r="D10" i="12"/>
  <c r="O10" i="13"/>
  <c r="N10" i="13"/>
  <c r="M10" i="13"/>
  <c r="L10" i="13"/>
  <c r="K10" i="13"/>
  <c r="J10" i="13"/>
  <c r="I10" i="13"/>
  <c r="H10" i="13"/>
  <c r="G10" i="13"/>
  <c r="F10" i="13"/>
  <c r="E10" i="13"/>
  <c r="D10" i="13"/>
  <c r="O10" i="11"/>
  <c r="N10" i="11"/>
  <c r="M10" i="11"/>
  <c r="L10" i="11"/>
  <c r="K10" i="11"/>
  <c r="J10" i="11"/>
  <c r="I10" i="11"/>
  <c r="H10" i="11"/>
  <c r="G10" i="11"/>
  <c r="F10" i="11"/>
  <c r="E10" i="11"/>
  <c r="D10" i="11"/>
  <c r="O10" i="10"/>
  <c r="N10" i="10"/>
  <c r="M10" i="10"/>
  <c r="L10" i="10"/>
  <c r="K10" i="10"/>
  <c r="J10" i="10"/>
  <c r="I10" i="10"/>
  <c r="H10" i="10"/>
  <c r="G10" i="10"/>
  <c r="F10" i="10"/>
  <c r="E10" i="10"/>
  <c r="D10" i="10"/>
  <c r="O10" i="7"/>
  <c r="N10" i="7"/>
  <c r="M10" i="7"/>
  <c r="L10" i="7"/>
  <c r="K10" i="7"/>
  <c r="J10" i="7"/>
  <c r="I10" i="7"/>
  <c r="H10" i="7"/>
  <c r="G10" i="7"/>
  <c r="F10" i="7"/>
  <c r="E10" i="7"/>
  <c r="D10" i="7"/>
  <c r="O10" i="6"/>
  <c r="N10" i="6"/>
  <c r="M10" i="6"/>
  <c r="L10" i="6"/>
  <c r="K10" i="6"/>
  <c r="J10" i="6"/>
  <c r="I10" i="6"/>
  <c r="H10" i="6"/>
  <c r="G10" i="6"/>
  <c r="F10" i="6"/>
  <c r="E10" i="6"/>
  <c r="D10" i="6"/>
  <c r="O10" i="4"/>
  <c r="N10" i="4"/>
  <c r="M10" i="4"/>
  <c r="L10" i="4"/>
  <c r="K10" i="4"/>
  <c r="J10" i="4"/>
  <c r="I10" i="4"/>
  <c r="H10" i="4"/>
  <c r="G10" i="4"/>
  <c r="F10" i="4"/>
  <c r="E10" i="4"/>
  <c r="D10" i="4"/>
  <c r="D6" i="35"/>
  <c r="C6" i="35"/>
  <c r="B6" i="35"/>
  <c r="D6" i="34"/>
  <c r="C6" i="34"/>
  <c r="B6" i="34"/>
  <c r="D6" i="33"/>
  <c r="C6" i="33"/>
  <c r="B6" i="33"/>
  <c r="D6" i="31"/>
  <c r="C6" i="31"/>
  <c r="B6" i="31"/>
  <c r="D6" i="30"/>
  <c r="C6" i="30"/>
  <c r="B6" i="30"/>
  <c r="D6" i="29"/>
  <c r="C6" i="29"/>
  <c r="B6" i="29"/>
  <c r="D6" i="28"/>
  <c r="C6" i="28"/>
  <c r="B6" i="28"/>
  <c r="D6" i="26"/>
  <c r="C6" i="26"/>
  <c r="B6" i="26"/>
  <c r="D6" i="25"/>
  <c r="C6" i="25"/>
  <c r="B6" i="25"/>
  <c r="D6" i="24"/>
  <c r="C6" i="24"/>
  <c r="B6" i="24"/>
  <c r="D6" i="23"/>
  <c r="C6" i="23"/>
  <c r="B6" i="23"/>
  <c r="D6" i="22"/>
  <c r="C6" i="22"/>
  <c r="B6" i="22"/>
  <c r="D6" i="21"/>
  <c r="C6" i="21"/>
  <c r="B6" i="21"/>
  <c r="D6" i="20"/>
  <c r="C6" i="20"/>
  <c r="B6" i="20"/>
  <c r="D6" i="18"/>
  <c r="C6" i="18"/>
  <c r="B6" i="18"/>
  <c r="D6" i="17"/>
  <c r="C6" i="17"/>
  <c r="B6" i="17"/>
  <c r="D6" i="16"/>
  <c r="C6" i="16"/>
  <c r="B6" i="16"/>
  <c r="D6" i="15"/>
  <c r="C6" i="15"/>
  <c r="B6" i="15"/>
  <c r="D6" i="14"/>
  <c r="C6" i="14"/>
  <c r="B6" i="14"/>
  <c r="D6" i="12"/>
  <c r="C6" i="12"/>
  <c r="B6" i="12"/>
  <c r="D6" i="11"/>
  <c r="C6" i="11"/>
  <c r="B6" i="11"/>
  <c r="D6" i="10"/>
  <c r="C6" i="10"/>
  <c r="B6" i="10"/>
  <c r="E6" i="27"/>
  <c r="D6" i="27"/>
  <c r="C6" i="27"/>
  <c r="E6" i="19"/>
  <c r="D6" i="19"/>
  <c r="C6" i="19"/>
  <c r="E6" i="13"/>
  <c r="D6" i="13"/>
  <c r="C6" i="13"/>
  <c r="D6" i="7"/>
  <c r="C6" i="7"/>
  <c r="B6" i="7"/>
  <c r="E6" i="6"/>
  <c r="D6" i="6"/>
  <c r="C6" i="6"/>
  <c r="P11" i="34"/>
  <c r="C11" i="34"/>
  <c r="B11" i="34"/>
  <c r="B14" i="33"/>
  <c r="P14" i="33"/>
  <c r="P13" i="33"/>
  <c r="P12" i="33"/>
  <c r="P11" i="33"/>
  <c r="C14" i="33"/>
  <c r="C13" i="33"/>
  <c r="B13" i="33"/>
  <c r="C12" i="33"/>
  <c r="B12" i="33"/>
  <c r="C11" i="33"/>
  <c r="B11" i="33"/>
  <c r="P14" i="31"/>
  <c r="P13" i="31"/>
  <c r="P12" i="31"/>
  <c r="P11" i="31"/>
  <c r="C14" i="31"/>
  <c r="B14" i="31"/>
  <c r="C13" i="31"/>
  <c r="B13" i="31"/>
  <c r="C12" i="31"/>
  <c r="B12" i="31"/>
  <c r="C11" i="31"/>
  <c r="B11" i="31"/>
  <c r="P15" i="30"/>
  <c r="P14" i="30"/>
  <c r="P13" i="30"/>
  <c r="P12" i="30"/>
  <c r="P11" i="30"/>
  <c r="C15" i="30"/>
  <c r="B15" i="30"/>
  <c r="C14" i="30"/>
  <c r="B14" i="30"/>
  <c r="C13" i="30"/>
  <c r="B13" i="30"/>
  <c r="C12" i="30"/>
  <c r="B12" i="30"/>
  <c r="C11" i="30"/>
  <c r="B11" i="30"/>
  <c r="P15" i="29"/>
  <c r="P14" i="29"/>
  <c r="P13" i="29"/>
  <c r="P12" i="29"/>
  <c r="P11" i="29"/>
  <c r="C15" i="29"/>
  <c r="B15" i="29"/>
  <c r="C14" i="29"/>
  <c r="B14" i="29"/>
  <c r="C13" i="29" l="1"/>
  <c r="B13" i="29"/>
  <c r="C12" i="29"/>
  <c r="B12" i="29"/>
  <c r="C11" i="29"/>
  <c r="B11" i="29"/>
  <c r="P13" i="28" l="1"/>
  <c r="P12" i="28"/>
  <c r="P11" i="28"/>
  <c r="C13" i="28"/>
  <c r="B13" i="28"/>
  <c r="C12" i="28"/>
  <c r="B12" i="28"/>
  <c r="C11" i="28"/>
  <c r="B11" i="28"/>
  <c r="P12" i="26"/>
  <c r="P11" i="26"/>
  <c r="C12" i="26"/>
  <c r="B12" i="26"/>
  <c r="C11" i="26"/>
  <c r="B11" i="26"/>
  <c r="P11" i="25"/>
  <c r="C11" i="25"/>
  <c r="B11" i="25"/>
  <c r="P11" i="24"/>
  <c r="C11" i="24"/>
  <c r="B11" i="24"/>
  <c r="P14" i="23"/>
  <c r="P13" i="23"/>
  <c r="P12" i="23"/>
  <c r="P11" i="23"/>
  <c r="C14" i="23"/>
  <c r="B14" i="23"/>
  <c r="C13" i="23"/>
  <c r="B13" i="23"/>
  <c r="C12" i="23"/>
  <c r="B12" i="23"/>
  <c r="C11" i="23"/>
  <c r="B11" i="23"/>
  <c r="P13" i="22"/>
  <c r="P12" i="22"/>
  <c r="P11" i="22"/>
  <c r="C13" i="22"/>
  <c r="B13" i="22"/>
  <c r="C12" i="22"/>
  <c r="B12" i="22"/>
  <c r="C11" i="22"/>
  <c r="B11" i="22"/>
  <c r="P13" i="21"/>
  <c r="P12" i="21"/>
  <c r="P11" i="21"/>
  <c r="C13" i="21"/>
  <c r="B13" i="21"/>
  <c r="C12" i="21"/>
  <c r="B12" i="21"/>
  <c r="C11" i="21"/>
  <c r="B11" i="21"/>
  <c r="P13" i="20"/>
  <c r="P12" i="20"/>
  <c r="P11" i="20"/>
  <c r="C13" i="20"/>
  <c r="B13" i="20"/>
  <c r="C12" i="20"/>
  <c r="B12" i="20"/>
  <c r="C11" i="20"/>
  <c r="B11" i="20"/>
  <c r="P14" i="28" l="1"/>
  <c r="P11" i="18"/>
  <c r="C11" i="18"/>
  <c r="B11" i="18"/>
  <c r="P13" i="17"/>
  <c r="P12" i="17"/>
  <c r="P11" i="17"/>
  <c r="C13" i="17"/>
  <c r="B13" i="17"/>
  <c r="C12" i="17"/>
  <c r="B12" i="17"/>
  <c r="C11" i="17"/>
  <c r="B11" i="17"/>
  <c r="P15" i="16"/>
  <c r="P14" i="16"/>
  <c r="P13" i="16"/>
  <c r="P12" i="16"/>
  <c r="P11" i="16"/>
  <c r="C15" i="16"/>
  <c r="B15" i="16"/>
  <c r="C14" i="16"/>
  <c r="B14" i="16"/>
  <c r="C13" i="16"/>
  <c r="B13" i="16"/>
  <c r="C12" i="16"/>
  <c r="B12" i="16"/>
  <c r="C11" i="16"/>
  <c r="B11" i="16"/>
  <c r="P13" i="15"/>
  <c r="P12" i="15"/>
  <c r="P11" i="15"/>
  <c r="C13" i="15"/>
  <c r="B13" i="15"/>
  <c r="C12" i="15"/>
  <c r="B12" i="15"/>
  <c r="C11" i="15"/>
  <c r="B11" i="15"/>
  <c r="P12" i="14"/>
  <c r="P11" i="14"/>
  <c r="B12" i="14"/>
  <c r="C12" i="14"/>
  <c r="C11" i="14"/>
  <c r="B11" i="14"/>
  <c r="B17" i="7"/>
  <c r="C17" i="7"/>
  <c r="O63" i="8"/>
  <c r="N63" i="8"/>
  <c r="O45" i="8"/>
  <c r="N45" i="8"/>
  <c r="O24" i="8"/>
  <c r="N24" i="8"/>
  <c r="O3" i="8"/>
  <c r="N3" i="8"/>
  <c r="O86" i="8" l="1"/>
  <c r="N86" i="8"/>
  <c r="B21" i="5"/>
  <c r="C13" i="5"/>
  <c r="B13" i="5"/>
  <c r="B2" i="5" l="1"/>
  <c r="C2" i="5"/>
  <c r="B6" i="5"/>
  <c r="C21" i="5"/>
  <c r="C6" i="5"/>
  <c r="B29" i="5"/>
  <c r="C29" i="5" l="1"/>
  <c r="P11" i="11"/>
  <c r="J16" i="4" l="1"/>
  <c r="I16" i="4"/>
  <c r="H16" i="4"/>
  <c r="G16" i="4"/>
  <c r="F16" i="4"/>
  <c r="O16" i="4" l="1"/>
  <c r="N16" i="4"/>
  <c r="M16" i="4"/>
  <c r="L16" i="4"/>
  <c r="K16" i="4"/>
  <c r="E16" i="4"/>
  <c r="B5" i="26" l="1"/>
  <c r="B5" i="25"/>
  <c r="B5" i="24"/>
  <c r="B5" i="23"/>
  <c r="B5" i="22"/>
  <c r="B5" i="21"/>
  <c r="B5" i="20"/>
  <c r="B5" i="18"/>
  <c r="B5" i="17"/>
  <c r="B5" i="16"/>
  <c r="B5" i="15"/>
  <c r="B5" i="14"/>
  <c r="B5" i="12"/>
  <c r="B5" i="11"/>
  <c r="B5" i="10"/>
  <c r="C16" i="10"/>
  <c r="B16" i="10"/>
  <c r="C15" i="10"/>
  <c r="B15" i="10"/>
  <c r="C14" i="10"/>
  <c r="B14" i="10"/>
  <c r="C13" i="10"/>
  <c r="B13" i="10"/>
  <c r="C12" i="10"/>
  <c r="B12" i="10"/>
  <c r="C11" i="10"/>
  <c r="B11" i="10"/>
  <c r="B5" i="7"/>
  <c r="C18" i="7"/>
  <c r="B18" i="7"/>
  <c r="C16" i="7"/>
  <c r="B16" i="7"/>
  <c r="C15" i="7"/>
  <c r="B15" i="7"/>
  <c r="C14" i="7"/>
  <c r="B14" i="7"/>
  <c r="C13" i="7"/>
  <c r="B13" i="7"/>
  <c r="C12" i="7"/>
  <c r="B12" i="7"/>
  <c r="C11" i="7"/>
  <c r="B11" i="7"/>
  <c r="P19" i="27"/>
  <c r="P19" i="19"/>
  <c r="P18" i="11"/>
  <c r="P18" i="10"/>
  <c r="P20" i="7"/>
  <c r="P15" i="6"/>
  <c r="P12" i="34"/>
  <c r="P13" i="34"/>
  <c r="B5" i="34"/>
  <c r="P16" i="33"/>
  <c r="B5" i="33"/>
  <c r="P16" i="31"/>
  <c r="B5" i="31"/>
  <c r="P17" i="30"/>
  <c r="B5" i="30"/>
  <c r="P17" i="29"/>
  <c r="B5" i="29"/>
  <c r="P15" i="28"/>
  <c r="P12" i="27"/>
  <c r="P13" i="27"/>
  <c r="P14" i="27"/>
  <c r="P15" i="27"/>
  <c r="P16" i="27"/>
  <c r="P17" i="27"/>
  <c r="P11" i="27"/>
  <c r="O19" i="27"/>
  <c r="O16" i="27" s="1"/>
  <c r="O16" i="33" s="1"/>
  <c r="N19" i="27"/>
  <c r="N17" i="27" s="1"/>
  <c r="N13" i="34" s="1"/>
  <c r="N11" i="34" s="1"/>
  <c r="M19" i="27"/>
  <c r="M16" i="27" s="1"/>
  <c r="M16" i="33" s="1"/>
  <c r="L19" i="27"/>
  <c r="L11" i="27" s="1"/>
  <c r="K19" i="27"/>
  <c r="K16" i="27" s="1"/>
  <c r="K16" i="33" s="1"/>
  <c r="J19" i="27"/>
  <c r="J17" i="27" s="1"/>
  <c r="J13" i="34" s="1"/>
  <c r="J11" i="34" s="1"/>
  <c r="I19" i="27"/>
  <c r="I14" i="27" s="1"/>
  <c r="I16" i="31" s="1"/>
  <c r="H19" i="27"/>
  <c r="H12" i="27" s="1"/>
  <c r="H17" i="29" s="1"/>
  <c r="G19" i="27"/>
  <c r="G17" i="27" s="1"/>
  <c r="G13" i="34" s="1"/>
  <c r="F19" i="27"/>
  <c r="F16" i="27" s="1"/>
  <c r="F16" i="33" s="1"/>
  <c r="E19" i="27"/>
  <c r="E17" i="27" s="1"/>
  <c r="E13" i="34" s="1"/>
  <c r="D19" i="27"/>
  <c r="D14" i="27" s="1"/>
  <c r="D16" i="31" s="1"/>
  <c r="C13" i="6"/>
  <c r="C12" i="6"/>
  <c r="C11" i="6"/>
  <c r="C17" i="19"/>
  <c r="C16" i="19"/>
  <c r="C15" i="19"/>
  <c r="C14" i="19"/>
  <c r="C13" i="19"/>
  <c r="C12" i="19"/>
  <c r="C11" i="19"/>
  <c r="C17" i="27"/>
  <c r="C16" i="27"/>
  <c r="C15" i="27"/>
  <c r="C14" i="27"/>
  <c r="C13" i="27"/>
  <c r="C12" i="27"/>
  <c r="P14" i="26"/>
  <c r="P13" i="26"/>
  <c r="P13" i="25"/>
  <c r="P12" i="25"/>
  <c r="P13" i="24"/>
  <c r="P12" i="24"/>
  <c r="P16" i="23"/>
  <c r="P15" i="22"/>
  <c r="P15" i="21"/>
  <c r="P15" i="20"/>
  <c r="G11" i="34" l="1"/>
  <c r="G12" i="34" s="1"/>
  <c r="K11" i="33"/>
  <c r="K12" i="33"/>
  <c r="K14" i="33"/>
  <c r="K13" i="33"/>
  <c r="O11" i="33"/>
  <c r="O12" i="33"/>
  <c r="O14" i="33"/>
  <c r="O13" i="33"/>
  <c r="D13" i="31"/>
  <c r="D12" i="31"/>
  <c r="D14" i="31"/>
  <c r="D11" i="31"/>
  <c r="I12" i="31"/>
  <c r="I11" i="31"/>
  <c r="I13" i="31"/>
  <c r="I14" i="31"/>
  <c r="M14" i="33"/>
  <c r="M13" i="33"/>
  <c r="M12" i="33"/>
  <c r="M11" i="33"/>
  <c r="H14" i="29"/>
  <c r="H11" i="29"/>
  <c r="H13" i="29"/>
  <c r="H12" i="29"/>
  <c r="H15" i="29"/>
  <c r="E11" i="34"/>
  <c r="E12" i="34" s="1"/>
  <c r="F12" i="33"/>
  <c r="F11" i="33"/>
  <c r="F14" i="33"/>
  <c r="F13" i="33"/>
  <c r="P14" i="20"/>
  <c r="N15" i="27"/>
  <c r="J11" i="27"/>
  <c r="J15" i="28" s="1"/>
  <c r="D11" i="27"/>
  <c r="D15" i="28" s="1"/>
  <c r="I15" i="27"/>
  <c r="H17" i="27"/>
  <c r="H13" i="34" s="1"/>
  <c r="H16" i="27"/>
  <c r="H16" i="33" s="1"/>
  <c r="H13" i="27"/>
  <c r="H17" i="30" s="1"/>
  <c r="L16" i="27"/>
  <c r="L16" i="33" s="1"/>
  <c r="D13" i="27"/>
  <c r="D17" i="30" s="1"/>
  <c r="P18" i="27"/>
  <c r="G14" i="27"/>
  <c r="G16" i="31" s="1"/>
  <c r="G15" i="27"/>
  <c r="M17" i="27"/>
  <c r="M13" i="34" s="1"/>
  <c r="K11" i="27"/>
  <c r="K15" i="28" s="1"/>
  <c r="G13" i="27"/>
  <c r="G17" i="30" s="1"/>
  <c r="H14" i="27"/>
  <c r="H16" i="31" s="1"/>
  <c r="H15" i="27"/>
  <c r="G16" i="27"/>
  <c r="G16" i="33" s="1"/>
  <c r="D17" i="27"/>
  <c r="D13" i="34" s="1"/>
  <c r="G12" i="27"/>
  <c r="G17" i="29" s="1"/>
  <c r="K14" i="27"/>
  <c r="K16" i="31" s="1"/>
  <c r="G11" i="27"/>
  <c r="G15" i="28" s="1"/>
  <c r="I12" i="27"/>
  <c r="I17" i="29" s="1"/>
  <c r="L13" i="27"/>
  <c r="L17" i="30" s="1"/>
  <c r="D15" i="27"/>
  <c r="K15" i="27"/>
  <c r="I16" i="27"/>
  <c r="I16" i="33" s="1"/>
  <c r="I17" i="27"/>
  <c r="I13" i="34" s="1"/>
  <c r="N12" i="27"/>
  <c r="N17" i="29" s="1"/>
  <c r="N16" i="27"/>
  <c r="N16" i="33" s="1"/>
  <c r="N11" i="27"/>
  <c r="N13" i="27"/>
  <c r="N17" i="30" s="1"/>
  <c r="N14" i="27"/>
  <c r="N16" i="31" s="1"/>
  <c r="M13" i="27"/>
  <c r="M17" i="30" s="1"/>
  <c r="M15" i="27"/>
  <c r="M14" i="27"/>
  <c r="M16" i="31" s="1"/>
  <c r="M11" i="27"/>
  <c r="M12" i="27"/>
  <c r="M17" i="29" s="1"/>
  <c r="L15" i="28"/>
  <c r="L12" i="27"/>
  <c r="L17" i="29" s="1"/>
  <c r="L14" i="27"/>
  <c r="L16" i="31" s="1"/>
  <c r="L15" i="27"/>
  <c r="L17" i="27"/>
  <c r="L13" i="34" s="1"/>
  <c r="L11" i="34" s="1"/>
  <c r="K13" i="27"/>
  <c r="K17" i="30" s="1"/>
  <c r="K17" i="27"/>
  <c r="K13" i="34" s="1"/>
  <c r="K11" i="34" s="1"/>
  <c r="K12" i="27"/>
  <c r="K17" i="29" s="1"/>
  <c r="J14" i="27"/>
  <c r="J16" i="31" s="1"/>
  <c r="J12" i="27"/>
  <c r="J17" i="29" s="1"/>
  <c r="J13" i="27"/>
  <c r="J17" i="30" s="1"/>
  <c r="J15" i="27"/>
  <c r="J16" i="27"/>
  <c r="J16" i="33" s="1"/>
  <c r="I11" i="27"/>
  <c r="I13" i="27"/>
  <c r="I17" i="30" s="1"/>
  <c r="H11" i="27"/>
  <c r="F11" i="27"/>
  <c r="F14" i="27"/>
  <c r="F16" i="31" s="1"/>
  <c r="F15" i="27"/>
  <c r="F12" i="27"/>
  <c r="F17" i="29" s="1"/>
  <c r="F17" i="27"/>
  <c r="F13" i="34" s="1"/>
  <c r="F13" i="27"/>
  <c r="F17" i="30" s="1"/>
  <c r="O12" i="27"/>
  <c r="O17" i="29" s="1"/>
  <c r="O13" i="27"/>
  <c r="O17" i="30" s="1"/>
  <c r="O15" i="27"/>
  <c r="O14" i="27"/>
  <c r="O16" i="31" s="1"/>
  <c r="O17" i="27"/>
  <c r="O13" i="34" s="1"/>
  <c r="O11" i="27"/>
  <c r="D12" i="27"/>
  <c r="D17" i="29" s="1"/>
  <c r="D16" i="27"/>
  <c r="D16" i="33" s="1"/>
  <c r="E11" i="27"/>
  <c r="E12" i="27"/>
  <c r="E17" i="29" s="1"/>
  <c r="E13" i="27"/>
  <c r="E17" i="30" s="1"/>
  <c r="E14" i="27"/>
  <c r="E16" i="31" s="1"/>
  <c r="E15" i="27"/>
  <c r="E16" i="27"/>
  <c r="E16" i="33" s="1"/>
  <c r="P14" i="21"/>
  <c r="P16" i="30"/>
  <c r="P15" i="33"/>
  <c r="J12" i="34"/>
  <c r="N12" i="34"/>
  <c r="P15" i="31"/>
  <c r="P16" i="29"/>
  <c r="P14" i="22"/>
  <c r="O11" i="34" l="1"/>
  <c r="O12" i="34" s="1"/>
  <c r="L13" i="31"/>
  <c r="L12" i="31"/>
  <c r="L14" i="31"/>
  <c r="L11" i="31"/>
  <c r="K14" i="31"/>
  <c r="K13" i="31"/>
  <c r="K11" i="31"/>
  <c r="K12" i="31"/>
  <c r="E14" i="33"/>
  <c r="E13" i="33"/>
  <c r="E12" i="33"/>
  <c r="E11" i="33"/>
  <c r="E14" i="29"/>
  <c r="E12" i="29"/>
  <c r="E15" i="29"/>
  <c r="E13" i="29"/>
  <c r="E11" i="29"/>
  <c r="O15" i="30"/>
  <c r="O11" i="30"/>
  <c r="O14" i="30"/>
  <c r="O12" i="30"/>
  <c r="O13" i="30"/>
  <c r="F15" i="29"/>
  <c r="F14" i="29"/>
  <c r="F13" i="29"/>
  <c r="F12" i="29"/>
  <c r="F11" i="29"/>
  <c r="K15" i="29"/>
  <c r="K14" i="29"/>
  <c r="K13" i="29"/>
  <c r="K12" i="29"/>
  <c r="K11" i="29"/>
  <c r="M14" i="29"/>
  <c r="M12" i="29"/>
  <c r="M15" i="29"/>
  <c r="M13" i="29"/>
  <c r="M11" i="29"/>
  <c r="M13" i="30"/>
  <c r="M12" i="30"/>
  <c r="M14" i="30"/>
  <c r="M15" i="30"/>
  <c r="M11" i="30"/>
  <c r="N12" i="33"/>
  <c r="N11" i="33"/>
  <c r="N14" i="33"/>
  <c r="N13" i="33"/>
  <c r="G13" i="28"/>
  <c r="G12" i="28"/>
  <c r="G11" i="28"/>
  <c r="G11" i="33"/>
  <c r="G12" i="33"/>
  <c r="G13" i="33"/>
  <c r="G14" i="33"/>
  <c r="K13" i="28"/>
  <c r="K12" i="28"/>
  <c r="K11" i="28"/>
  <c r="H14" i="33"/>
  <c r="H13" i="33"/>
  <c r="H11" i="33"/>
  <c r="H12" i="33"/>
  <c r="J11" i="28"/>
  <c r="J13" i="28"/>
  <c r="J12" i="28"/>
  <c r="N15" i="29"/>
  <c r="N14" i="29"/>
  <c r="N13" i="29"/>
  <c r="N12" i="29"/>
  <c r="N11" i="29"/>
  <c r="M11" i="34"/>
  <c r="M12" i="34" s="1"/>
  <c r="F12" i="30"/>
  <c r="F13" i="30"/>
  <c r="F15" i="30"/>
  <c r="F14" i="30"/>
  <c r="F11" i="30"/>
  <c r="L15" i="29"/>
  <c r="L11" i="29"/>
  <c r="L12" i="29"/>
  <c r="L14" i="29"/>
  <c r="L13" i="29"/>
  <c r="N12" i="30"/>
  <c r="N13" i="30"/>
  <c r="N15" i="30"/>
  <c r="N11" i="30"/>
  <c r="N14" i="30"/>
  <c r="L14" i="30"/>
  <c r="L15" i="30"/>
  <c r="L11" i="30"/>
  <c r="L13" i="30"/>
  <c r="L12" i="30"/>
  <c r="G15" i="29"/>
  <c r="G14" i="29"/>
  <c r="G13" i="29"/>
  <c r="G12" i="29"/>
  <c r="G11" i="29"/>
  <c r="H13" i="31"/>
  <c r="H14" i="31"/>
  <c r="H12" i="31"/>
  <c r="H11" i="31"/>
  <c r="L14" i="33"/>
  <c r="L13" i="33"/>
  <c r="L11" i="33"/>
  <c r="L12" i="33"/>
  <c r="O15" i="29"/>
  <c r="O14" i="29"/>
  <c r="O13" i="29"/>
  <c r="O12" i="29"/>
  <c r="O11" i="29"/>
  <c r="I13" i="30"/>
  <c r="I14" i="30"/>
  <c r="I12" i="30"/>
  <c r="I15" i="30"/>
  <c r="I11" i="30"/>
  <c r="J12" i="30"/>
  <c r="J15" i="30"/>
  <c r="J13" i="30"/>
  <c r="J14" i="30"/>
  <c r="J11" i="30"/>
  <c r="N11" i="31"/>
  <c r="N14" i="31"/>
  <c r="N12" i="31"/>
  <c r="N13" i="31"/>
  <c r="D14" i="30"/>
  <c r="D15" i="30"/>
  <c r="D11" i="30"/>
  <c r="D13" i="30"/>
  <c r="D12" i="30"/>
  <c r="H11" i="34"/>
  <c r="H12" i="34" s="1"/>
  <c r="E12" i="31"/>
  <c r="E13" i="31"/>
  <c r="E11" i="31"/>
  <c r="E14" i="31"/>
  <c r="D14" i="33"/>
  <c r="D13" i="33"/>
  <c r="D11" i="33"/>
  <c r="D12" i="33"/>
  <c r="O14" i="31"/>
  <c r="O11" i="31"/>
  <c r="O13" i="31"/>
  <c r="O12" i="31"/>
  <c r="F11" i="31"/>
  <c r="F14" i="31"/>
  <c r="F12" i="31"/>
  <c r="F13" i="31"/>
  <c r="J15" i="29"/>
  <c r="J14" i="29"/>
  <c r="J13" i="29"/>
  <c r="J12" i="29"/>
  <c r="J11" i="29"/>
  <c r="K15" i="30"/>
  <c r="K11" i="30"/>
  <c r="K12" i="30"/>
  <c r="K14" i="30"/>
  <c r="K13" i="30"/>
  <c r="M12" i="31"/>
  <c r="M13" i="31"/>
  <c r="M11" i="31"/>
  <c r="M14" i="31"/>
  <c r="I11" i="34"/>
  <c r="I12" i="34" s="1"/>
  <c r="E13" i="30"/>
  <c r="E12" i="30"/>
  <c r="E14" i="30"/>
  <c r="E15" i="30"/>
  <c r="E11" i="30"/>
  <c r="D13" i="29"/>
  <c r="D14" i="29"/>
  <c r="D12" i="29"/>
  <c r="D15" i="29"/>
  <c r="D11" i="29"/>
  <c r="F11" i="34"/>
  <c r="F12" i="34" s="1"/>
  <c r="J12" i="33"/>
  <c r="J11" i="33"/>
  <c r="J14" i="33"/>
  <c r="J13" i="33"/>
  <c r="J11" i="31"/>
  <c r="J14" i="31"/>
  <c r="J12" i="31"/>
  <c r="J13" i="31"/>
  <c r="L13" i="28"/>
  <c r="L12" i="28"/>
  <c r="L11" i="28"/>
  <c r="I14" i="33"/>
  <c r="I13" i="33"/>
  <c r="I12" i="33"/>
  <c r="I11" i="33"/>
  <c r="I11" i="29"/>
  <c r="I15" i="29"/>
  <c r="I14" i="29"/>
  <c r="I12" i="29"/>
  <c r="I13" i="29"/>
  <c r="D11" i="34"/>
  <c r="D12" i="34" s="1"/>
  <c r="G15" i="30"/>
  <c r="G11" i="30"/>
  <c r="G14" i="30"/>
  <c r="G12" i="30"/>
  <c r="G13" i="30"/>
  <c r="G14" i="31"/>
  <c r="G11" i="31"/>
  <c r="G13" i="31"/>
  <c r="G12" i="31"/>
  <c r="H14" i="30"/>
  <c r="H13" i="30"/>
  <c r="H15" i="30"/>
  <c r="H11" i="30"/>
  <c r="H12" i="30"/>
  <c r="D13" i="28"/>
  <c r="D12" i="28"/>
  <c r="D11" i="28"/>
  <c r="M15" i="33"/>
  <c r="F15" i="33"/>
  <c r="G18" i="27"/>
  <c r="H16" i="29"/>
  <c r="I15" i="31"/>
  <c r="N15" i="28"/>
  <c r="N18" i="27"/>
  <c r="M15" i="28"/>
  <c r="M18" i="27"/>
  <c r="L18" i="27"/>
  <c r="K12" i="34"/>
  <c r="K18" i="27"/>
  <c r="J18" i="27"/>
  <c r="I15" i="28"/>
  <c r="I18" i="27"/>
  <c r="H15" i="28"/>
  <c r="H18" i="27"/>
  <c r="F18" i="27"/>
  <c r="F15" i="28"/>
  <c r="O15" i="28"/>
  <c r="O18" i="27"/>
  <c r="D18" i="27"/>
  <c r="E15" i="28"/>
  <c r="E18" i="27"/>
  <c r="L12" i="34"/>
  <c r="O15" i="33"/>
  <c r="K15" i="33"/>
  <c r="D15" i="31"/>
  <c r="D14" i="28" l="1"/>
  <c r="K14" i="28"/>
  <c r="L14" i="28"/>
  <c r="L15" i="33"/>
  <c r="J14" i="28"/>
  <c r="G14" i="28"/>
  <c r="O13" i="28"/>
  <c r="O12" i="28"/>
  <c r="O11" i="28"/>
  <c r="M12" i="28"/>
  <c r="M11" i="28"/>
  <c r="M13" i="28"/>
  <c r="I12" i="28"/>
  <c r="I11" i="28"/>
  <c r="I13" i="28"/>
  <c r="N11" i="28"/>
  <c r="N13" i="28"/>
  <c r="N12" i="28"/>
  <c r="H13" i="28"/>
  <c r="H12" i="28"/>
  <c r="H11" i="28"/>
  <c r="E12" i="28"/>
  <c r="E11" i="28"/>
  <c r="E13" i="28"/>
  <c r="F11" i="28"/>
  <c r="F13" i="28"/>
  <c r="F12" i="28"/>
  <c r="K15" i="31"/>
  <c r="G15" i="33"/>
  <c r="L16" i="30"/>
  <c r="H16" i="30"/>
  <c r="H15" i="31"/>
  <c r="G16" i="29"/>
  <c r="F16" i="30"/>
  <c r="G15" i="31"/>
  <c r="G16" i="30"/>
  <c r="H15" i="33"/>
  <c r="D16" i="30"/>
  <c r="I16" i="29"/>
  <c r="I16" i="30"/>
  <c r="J16" i="30"/>
  <c r="L15" i="31"/>
  <c r="I15" i="33"/>
  <c r="D15" i="33"/>
  <c r="D16" i="29"/>
  <c r="O15" i="31"/>
  <c r="M16" i="30"/>
  <c r="N16" i="30"/>
  <c r="K16" i="29"/>
  <c r="N15" i="33"/>
  <c r="O16" i="30"/>
  <c r="N16" i="29"/>
  <c r="N15" i="31"/>
  <c r="M15" i="31"/>
  <c r="M16" i="29"/>
  <c r="L16" i="29"/>
  <c r="K16" i="30"/>
  <c r="J15" i="33"/>
  <c r="J15" i="31"/>
  <c r="J16" i="29"/>
  <c r="F15" i="31"/>
  <c r="F16" i="29"/>
  <c r="O16" i="29"/>
  <c r="E16" i="30"/>
  <c r="E16" i="29"/>
  <c r="E15" i="33"/>
  <c r="E15" i="31"/>
  <c r="E19" i="19"/>
  <c r="E18" i="13"/>
  <c r="E11" i="6"/>
  <c r="E12" i="4"/>
  <c r="E13" i="4"/>
  <c r="E14" i="4"/>
  <c r="E11" i="4"/>
  <c r="H14" i="28" l="1"/>
  <c r="O14" i="28"/>
  <c r="I14" i="28"/>
  <c r="F14" i="28"/>
  <c r="N14" i="28"/>
  <c r="E14" i="28"/>
  <c r="M14" i="28"/>
  <c r="E15" i="4"/>
  <c r="E13" i="7"/>
  <c r="E18" i="7"/>
  <c r="E11" i="7"/>
  <c r="E15" i="7"/>
  <c r="E12" i="7"/>
  <c r="E16" i="7"/>
  <c r="E17" i="7"/>
  <c r="E14" i="7"/>
  <c r="E13" i="6"/>
  <c r="E18" i="11" s="1"/>
  <c r="E12" i="6"/>
  <c r="P12" i="19"/>
  <c r="P13" i="19"/>
  <c r="P14" i="19"/>
  <c r="P15" i="19"/>
  <c r="P16" i="19"/>
  <c r="P17" i="19"/>
  <c r="P11" i="19"/>
  <c r="O19" i="19"/>
  <c r="O17" i="19" s="1"/>
  <c r="O14" i="26" s="1"/>
  <c r="N19" i="19"/>
  <c r="N17" i="19" s="1"/>
  <c r="N14" i="26" s="1"/>
  <c r="M19" i="19"/>
  <c r="M17" i="19" s="1"/>
  <c r="M14" i="26" s="1"/>
  <c r="L19" i="19"/>
  <c r="K19" i="19"/>
  <c r="K17" i="19" s="1"/>
  <c r="K14" i="26" s="1"/>
  <c r="J19" i="19"/>
  <c r="J17" i="19" s="1"/>
  <c r="J14" i="26" s="1"/>
  <c r="I19" i="19"/>
  <c r="I17" i="19" s="1"/>
  <c r="I14" i="26" s="1"/>
  <c r="H19" i="19"/>
  <c r="G19" i="19"/>
  <c r="G17" i="19" s="1"/>
  <c r="G14" i="26" s="1"/>
  <c r="F19" i="19"/>
  <c r="F17" i="19" s="1"/>
  <c r="F14" i="26" s="1"/>
  <c r="E17" i="19"/>
  <c r="E14" i="26" s="1"/>
  <c r="D19" i="19"/>
  <c r="D11" i="19" s="1"/>
  <c r="D15" i="20" s="1"/>
  <c r="F11" i="26" l="1"/>
  <c r="F12" i="26"/>
  <c r="G12" i="26"/>
  <c r="G11" i="26"/>
  <c r="O12" i="26"/>
  <c r="O11" i="26"/>
  <c r="J11" i="26"/>
  <c r="J12" i="26"/>
  <c r="N11" i="26"/>
  <c r="N12" i="26"/>
  <c r="K12" i="26"/>
  <c r="K11" i="26"/>
  <c r="D11" i="20"/>
  <c r="D13" i="20"/>
  <c r="D12" i="20"/>
  <c r="E12" i="26"/>
  <c r="E11" i="26"/>
  <c r="I12" i="26"/>
  <c r="I11" i="26"/>
  <c r="M12" i="26"/>
  <c r="M11" i="26"/>
  <c r="E13" i="11"/>
  <c r="E16" i="11"/>
  <c r="E15" i="11"/>
  <c r="E11" i="11"/>
  <c r="E14" i="11"/>
  <c r="E12" i="11"/>
  <c r="P18" i="19"/>
  <c r="E19" i="7"/>
  <c r="E14" i="6"/>
  <c r="E18" i="10"/>
  <c r="D17" i="19"/>
  <c r="D14" i="26" s="1"/>
  <c r="D16" i="19"/>
  <c r="D13" i="25" s="1"/>
  <c r="D15" i="19"/>
  <c r="D13" i="24" s="1"/>
  <c r="D14" i="19"/>
  <c r="D16" i="23" s="1"/>
  <c r="D13" i="19"/>
  <c r="D15" i="22" s="1"/>
  <c r="D12" i="19"/>
  <c r="D15" i="21" s="1"/>
  <c r="H17" i="19"/>
  <c r="H14" i="26" s="1"/>
  <c r="H16" i="19"/>
  <c r="H13" i="25" s="1"/>
  <c r="H15" i="19"/>
  <c r="H13" i="24" s="1"/>
  <c r="H14" i="19"/>
  <c r="H16" i="23" s="1"/>
  <c r="H13" i="19"/>
  <c r="H15" i="22" s="1"/>
  <c r="H12" i="19"/>
  <c r="H15" i="21" s="1"/>
  <c r="H11" i="19"/>
  <c r="H15" i="20" s="1"/>
  <c r="L17" i="19"/>
  <c r="L14" i="26" s="1"/>
  <c r="L16" i="19"/>
  <c r="L13" i="25" s="1"/>
  <c r="L15" i="19"/>
  <c r="L13" i="24" s="1"/>
  <c r="L14" i="19"/>
  <c r="L16" i="23" s="1"/>
  <c r="L13" i="19"/>
  <c r="L15" i="22" s="1"/>
  <c r="L12" i="19"/>
  <c r="L15" i="21" s="1"/>
  <c r="L11" i="19"/>
  <c r="L15" i="20" s="1"/>
  <c r="E11" i="19"/>
  <c r="E15" i="20" s="1"/>
  <c r="I11" i="19"/>
  <c r="I15" i="20" s="1"/>
  <c r="M11" i="19"/>
  <c r="M15" i="20" s="1"/>
  <c r="E12" i="19"/>
  <c r="E15" i="21" s="1"/>
  <c r="I12" i="19"/>
  <c r="I15" i="21" s="1"/>
  <c r="M12" i="19"/>
  <c r="M15" i="21" s="1"/>
  <c r="E13" i="19"/>
  <c r="E15" i="22" s="1"/>
  <c r="I13" i="19"/>
  <c r="I15" i="22" s="1"/>
  <c r="M13" i="19"/>
  <c r="M15" i="22" s="1"/>
  <c r="E14" i="19"/>
  <c r="E16" i="23" s="1"/>
  <c r="I14" i="19"/>
  <c r="I16" i="23" s="1"/>
  <c r="M14" i="19"/>
  <c r="M16" i="23" s="1"/>
  <c r="E15" i="19"/>
  <c r="E13" i="24" s="1"/>
  <c r="I15" i="19"/>
  <c r="I13" i="24" s="1"/>
  <c r="M15" i="19"/>
  <c r="M13" i="24" s="1"/>
  <c r="E16" i="19"/>
  <c r="E13" i="25" s="1"/>
  <c r="I16" i="19"/>
  <c r="I13" i="25" s="1"/>
  <c r="M16" i="19"/>
  <c r="M13" i="25" s="1"/>
  <c r="F11" i="19"/>
  <c r="F15" i="20" s="1"/>
  <c r="J11" i="19"/>
  <c r="J15" i="20" s="1"/>
  <c r="N11" i="19"/>
  <c r="N15" i="20" s="1"/>
  <c r="F12" i="19"/>
  <c r="F15" i="21" s="1"/>
  <c r="J12" i="19"/>
  <c r="J15" i="21" s="1"/>
  <c r="N12" i="19"/>
  <c r="N15" i="21" s="1"/>
  <c r="F13" i="19"/>
  <c r="F15" i="22" s="1"/>
  <c r="J13" i="19"/>
  <c r="J15" i="22" s="1"/>
  <c r="N13" i="19"/>
  <c r="N15" i="22" s="1"/>
  <c r="F14" i="19"/>
  <c r="F16" i="23" s="1"/>
  <c r="J14" i="19"/>
  <c r="J16" i="23" s="1"/>
  <c r="N14" i="19"/>
  <c r="N16" i="23" s="1"/>
  <c r="F15" i="19"/>
  <c r="F13" i="24" s="1"/>
  <c r="J15" i="19"/>
  <c r="J13" i="24" s="1"/>
  <c r="N15" i="19"/>
  <c r="N13" i="24" s="1"/>
  <c r="F16" i="19"/>
  <c r="F13" i="25" s="1"/>
  <c r="J16" i="19"/>
  <c r="J13" i="25" s="1"/>
  <c r="N16" i="19"/>
  <c r="N13" i="25" s="1"/>
  <c r="G11" i="19"/>
  <c r="G15" i="20" s="1"/>
  <c r="K11" i="19"/>
  <c r="K15" i="20" s="1"/>
  <c r="O11" i="19"/>
  <c r="O15" i="20" s="1"/>
  <c r="G12" i="19"/>
  <c r="G15" i="21" s="1"/>
  <c r="K12" i="19"/>
  <c r="K15" i="21" s="1"/>
  <c r="O12" i="19"/>
  <c r="O15" i="21" s="1"/>
  <c r="G13" i="19"/>
  <c r="G15" i="22" s="1"/>
  <c r="K13" i="19"/>
  <c r="K15" i="22" s="1"/>
  <c r="O13" i="19"/>
  <c r="O15" i="22" s="1"/>
  <c r="G14" i="19"/>
  <c r="G16" i="23" s="1"/>
  <c r="K14" i="19"/>
  <c r="K16" i="23" s="1"/>
  <c r="O14" i="19"/>
  <c r="O16" i="23" s="1"/>
  <c r="G15" i="19"/>
  <c r="G13" i="24" s="1"/>
  <c r="K15" i="19"/>
  <c r="K13" i="24" s="1"/>
  <c r="O15" i="19"/>
  <c r="O13" i="24" s="1"/>
  <c r="G16" i="19"/>
  <c r="G13" i="25" s="1"/>
  <c r="K16" i="19"/>
  <c r="K13" i="25" s="1"/>
  <c r="O16" i="19"/>
  <c r="O13" i="25" s="1"/>
  <c r="P12" i="18"/>
  <c r="P13" i="18"/>
  <c r="P15" i="17"/>
  <c r="P17" i="16"/>
  <c r="P15" i="15"/>
  <c r="P13" i="14"/>
  <c r="P14" i="14"/>
  <c r="P18" i="12"/>
  <c r="P12" i="12"/>
  <c r="P13" i="12"/>
  <c r="P14" i="12"/>
  <c r="P15" i="12"/>
  <c r="P16" i="12"/>
  <c r="P11" i="12"/>
  <c r="C16" i="12"/>
  <c r="B16" i="12"/>
  <c r="C15" i="12"/>
  <c r="B15" i="12"/>
  <c r="C14" i="12"/>
  <c r="B14" i="12"/>
  <c r="C13" i="12"/>
  <c r="B13" i="12"/>
  <c r="C12" i="12"/>
  <c r="B12" i="12"/>
  <c r="C11" i="12"/>
  <c r="B11" i="12"/>
  <c r="P12" i="13"/>
  <c r="P13" i="13"/>
  <c r="P14" i="13"/>
  <c r="P15" i="13"/>
  <c r="P16" i="13"/>
  <c r="P11" i="13"/>
  <c r="P18" i="13"/>
  <c r="E13" i="13"/>
  <c r="E15" i="15" s="1"/>
  <c r="P12" i="11"/>
  <c r="P13" i="11"/>
  <c r="P14" i="11"/>
  <c r="P15" i="11"/>
  <c r="P16" i="11"/>
  <c r="P12" i="10"/>
  <c r="P13" i="10"/>
  <c r="P14" i="10"/>
  <c r="P15" i="10"/>
  <c r="P16" i="10"/>
  <c r="P11" i="10"/>
  <c r="P13" i="7"/>
  <c r="P14" i="7"/>
  <c r="P15" i="7"/>
  <c r="P16" i="7"/>
  <c r="P17" i="7"/>
  <c r="P18" i="7"/>
  <c r="P12" i="7"/>
  <c r="P11" i="7"/>
  <c r="C16" i="11"/>
  <c r="B16" i="11"/>
  <c r="C15" i="11"/>
  <c r="B15" i="11"/>
  <c r="C14" i="11"/>
  <c r="B14" i="11"/>
  <c r="C13" i="11"/>
  <c r="B13" i="11"/>
  <c r="C12" i="11"/>
  <c r="B12" i="11"/>
  <c r="O18" i="13"/>
  <c r="O15" i="13" s="1"/>
  <c r="O15" i="17" s="1"/>
  <c r="N18" i="13"/>
  <c r="M18" i="13"/>
  <c r="M15" i="13" s="1"/>
  <c r="M15" i="17" s="1"/>
  <c r="L18" i="13"/>
  <c r="K18" i="13"/>
  <c r="K11" i="13" s="1"/>
  <c r="K18" i="12" s="1"/>
  <c r="J18" i="13"/>
  <c r="I18" i="13"/>
  <c r="I14" i="13" s="1"/>
  <c r="I17" i="16" s="1"/>
  <c r="H18" i="13"/>
  <c r="H13" i="13" s="1"/>
  <c r="H15" i="15" s="1"/>
  <c r="G18" i="13"/>
  <c r="G13" i="13" s="1"/>
  <c r="G15" i="15" s="1"/>
  <c r="F18" i="13"/>
  <c r="D18" i="13"/>
  <c r="D14" i="13" s="1"/>
  <c r="D17" i="16" s="1"/>
  <c r="C12" i="13"/>
  <c r="C13" i="13"/>
  <c r="C14" i="13"/>
  <c r="C15" i="13"/>
  <c r="C16" i="13"/>
  <c r="C11" i="13"/>
  <c r="H13" i="15" l="1"/>
  <c r="H12" i="15"/>
  <c r="H11" i="15"/>
  <c r="J13" i="23"/>
  <c r="J12" i="23"/>
  <c r="J11" i="23"/>
  <c r="J14" i="23"/>
  <c r="I15" i="16"/>
  <c r="I11" i="16"/>
  <c r="I12" i="16"/>
  <c r="I14" i="16"/>
  <c r="I13" i="16"/>
  <c r="G11" i="25"/>
  <c r="G12" i="25" s="1"/>
  <c r="G11" i="21"/>
  <c r="G12" i="21"/>
  <c r="G13" i="21"/>
  <c r="J11" i="24"/>
  <c r="J12" i="24" s="1"/>
  <c r="F13" i="23"/>
  <c r="F12" i="23"/>
  <c r="F11" i="23"/>
  <c r="F14" i="23"/>
  <c r="N12" i="21"/>
  <c r="N11" i="21"/>
  <c r="N13" i="21"/>
  <c r="J13" i="20"/>
  <c r="J12" i="20"/>
  <c r="J11" i="20"/>
  <c r="E11" i="25"/>
  <c r="E12" i="25" s="1"/>
  <c r="M14" i="23"/>
  <c r="M13" i="23"/>
  <c r="M12" i="23"/>
  <c r="M11" i="23"/>
  <c r="I12" i="22"/>
  <c r="I11" i="22"/>
  <c r="I13" i="22"/>
  <c r="E13" i="21"/>
  <c r="E12" i="21"/>
  <c r="E11" i="21"/>
  <c r="L12" i="20"/>
  <c r="L13" i="20"/>
  <c r="L11" i="20"/>
  <c r="L11" i="24"/>
  <c r="L12" i="24" s="1"/>
  <c r="H13" i="21"/>
  <c r="H11" i="21"/>
  <c r="H12" i="21"/>
  <c r="H11" i="25"/>
  <c r="H12" i="25" s="1"/>
  <c r="D14" i="23"/>
  <c r="D13" i="23"/>
  <c r="D11" i="23"/>
  <c r="D12" i="23"/>
  <c r="G11" i="24"/>
  <c r="G12" i="24" s="1"/>
  <c r="K11" i="21"/>
  <c r="K12" i="21"/>
  <c r="K13" i="21"/>
  <c r="G11" i="20"/>
  <c r="G13" i="20"/>
  <c r="G12" i="20"/>
  <c r="N13" i="20"/>
  <c r="N12" i="20"/>
  <c r="N11" i="20"/>
  <c r="E11" i="24"/>
  <c r="E12" i="24" s="1"/>
  <c r="I13" i="21"/>
  <c r="I12" i="21"/>
  <c r="I11" i="21"/>
  <c r="L14" i="23"/>
  <c r="L13" i="23"/>
  <c r="L11" i="23"/>
  <c r="L12" i="23"/>
  <c r="H11" i="24"/>
  <c r="H12" i="24" s="1"/>
  <c r="D12" i="26"/>
  <c r="D11" i="26"/>
  <c r="D12" i="16"/>
  <c r="D14" i="16"/>
  <c r="D13" i="16"/>
  <c r="D15" i="16"/>
  <c r="D11" i="16"/>
  <c r="E12" i="15"/>
  <c r="E13" i="15"/>
  <c r="E11" i="15"/>
  <c r="O12" i="23"/>
  <c r="O11" i="23"/>
  <c r="O14" i="23"/>
  <c r="O13" i="23"/>
  <c r="K13" i="22"/>
  <c r="K11" i="22"/>
  <c r="K12" i="22"/>
  <c r="N11" i="25"/>
  <c r="N12" i="25" s="1"/>
  <c r="O11" i="24"/>
  <c r="O12" i="24" s="1"/>
  <c r="K11" i="23"/>
  <c r="K14" i="23"/>
  <c r="K13" i="23"/>
  <c r="K12" i="23"/>
  <c r="G13" i="22"/>
  <c r="G11" i="22"/>
  <c r="G12" i="22"/>
  <c r="O12" i="20"/>
  <c r="O11" i="20"/>
  <c r="O13" i="20"/>
  <c r="J11" i="25"/>
  <c r="J12" i="25" s="1"/>
  <c r="F11" i="24"/>
  <c r="F12" i="24" s="1"/>
  <c r="N11" i="22"/>
  <c r="N13" i="22"/>
  <c r="N12" i="22"/>
  <c r="J12" i="21"/>
  <c r="J11" i="21"/>
  <c r="J13" i="21"/>
  <c r="F13" i="20"/>
  <c r="F12" i="20"/>
  <c r="F11" i="20"/>
  <c r="M11" i="24"/>
  <c r="M12" i="24" s="1"/>
  <c r="I14" i="23"/>
  <c r="I13" i="23"/>
  <c r="I12" i="23"/>
  <c r="I11" i="23"/>
  <c r="E12" i="22"/>
  <c r="E11" i="22"/>
  <c r="E13" i="22"/>
  <c r="M13" i="20"/>
  <c r="M11" i="20"/>
  <c r="M12" i="20"/>
  <c r="L13" i="21"/>
  <c r="L11" i="21"/>
  <c r="L12" i="21"/>
  <c r="L11" i="25"/>
  <c r="L12" i="25" s="1"/>
  <c r="H13" i="22"/>
  <c r="H12" i="22"/>
  <c r="H11" i="22"/>
  <c r="H12" i="26"/>
  <c r="H11" i="26"/>
  <c r="D11" i="24"/>
  <c r="D12" i="24" s="1"/>
  <c r="K11" i="25"/>
  <c r="K12" i="25" s="1"/>
  <c r="O13" i="22"/>
  <c r="O11" i="22"/>
  <c r="O12" i="22"/>
  <c r="N11" i="24"/>
  <c r="N12" i="24" s="1"/>
  <c r="F11" i="22"/>
  <c r="F13" i="22"/>
  <c r="F12" i="22"/>
  <c r="I11" i="25"/>
  <c r="I12" i="25" s="1"/>
  <c r="M12" i="22"/>
  <c r="M11" i="22"/>
  <c r="M13" i="22"/>
  <c r="E13" i="20"/>
  <c r="E12" i="20"/>
  <c r="E11" i="20"/>
  <c r="H11" i="20"/>
  <c r="H13" i="20"/>
  <c r="H12" i="20"/>
  <c r="D13" i="22"/>
  <c r="D12" i="22"/>
  <c r="D11" i="22"/>
  <c r="M12" i="17"/>
  <c r="M11" i="17"/>
  <c r="M13" i="17"/>
  <c r="G12" i="15"/>
  <c r="G11" i="15"/>
  <c r="G13" i="15"/>
  <c r="O13" i="17"/>
  <c r="O12" i="17"/>
  <c r="O11" i="17"/>
  <c r="O11" i="25"/>
  <c r="O12" i="25" s="1"/>
  <c r="K11" i="24"/>
  <c r="K12" i="24" s="1"/>
  <c r="G11" i="23"/>
  <c r="G14" i="23"/>
  <c r="G13" i="23"/>
  <c r="G12" i="23"/>
  <c r="O11" i="21"/>
  <c r="O12" i="21"/>
  <c r="O13" i="21"/>
  <c r="K11" i="20"/>
  <c r="K12" i="20"/>
  <c r="K13" i="20"/>
  <c r="F11" i="25"/>
  <c r="F12" i="25" s="1"/>
  <c r="N13" i="23"/>
  <c r="N12" i="23"/>
  <c r="N11" i="23"/>
  <c r="N14" i="23"/>
  <c r="J11" i="22"/>
  <c r="J13" i="22"/>
  <c r="J12" i="22"/>
  <c r="F12" i="21"/>
  <c r="F11" i="21"/>
  <c r="F13" i="21"/>
  <c r="M11" i="25"/>
  <c r="M12" i="25" s="1"/>
  <c r="I11" i="24"/>
  <c r="I12" i="24" s="1"/>
  <c r="E14" i="23"/>
  <c r="E13" i="23"/>
  <c r="E12" i="23"/>
  <c r="E11" i="23"/>
  <c r="M13" i="21"/>
  <c r="M12" i="21"/>
  <c r="M11" i="21"/>
  <c r="I13" i="20"/>
  <c r="I11" i="20"/>
  <c r="I12" i="20"/>
  <c r="L13" i="22"/>
  <c r="L12" i="22"/>
  <c r="L11" i="22"/>
  <c r="L12" i="26"/>
  <c r="L11" i="26"/>
  <c r="H14" i="23"/>
  <c r="H13" i="23"/>
  <c r="H12" i="23"/>
  <c r="H11" i="23"/>
  <c r="D13" i="21"/>
  <c r="D11" i="21"/>
  <c r="D12" i="21"/>
  <c r="D11" i="25"/>
  <c r="D12" i="25" s="1"/>
  <c r="P19" i="7"/>
  <c r="P14" i="17"/>
  <c r="P17" i="11"/>
  <c r="P16" i="16"/>
  <c r="P17" i="10"/>
  <c r="N13" i="26"/>
  <c r="J13" i="26"/>
  <c r="I13" i="26"/>
  <c r="P17" i="13"/>
  <c r="E13" i="26"/>
  <c r="K13" i="26"/>
  <c r="M13" i="26"/>
  <c r="G13" i="26"/>
  <c r="F13" i="26"/>
  <c r="O13" i="26"/>
  <c r="D14" i="20"/>
  <c r="P14" i="15"/>
  <c r="E16" i="13"/>
  <c r="E13" i="18" s="1"/>
  <c r="E15" i="13"/>
  <c r="E15" i="17" s="1"/>
  <c r="H12" i="13"/>
  <c r="H14" i="14" s="1"/>
  <c r="M13" i="13"/>
  <c r="M15" i="15" s="1"/>
  <c r="I16" i="13"/>
  <c r="I13" i="18" s="1"/>
  <c r="E11" i="13"/>
  <c r="E12" i="13"/>
  <c r="E14" i="14" s="1"/>
  <c r="D15" i="13"/>
  <c r="D15" i="17" s="1"/>
  <c r="D16" i="13"/>
  <c r="D13" i="18" s="1"/>
  <c r="I11" i="13"/>
  <c r="I18" i="12" s="1"/>
  <c r="I15" i="12" s="1"/>
  <c r="K18" i="19"/>
  <c r="E18" i="19"/>
  <c r="I12" i="13"/>
  <c r="I14" i="14" s="1"/>
  <c r="I15" i="13"/>
  <c r="I15" i="17" s="1"/>
  <c r="F18" i="19"/>
  <c r="D11" i="13"/>
  <c r="D18" i="12" s="1"/>
  <c r="D12" i="12" s="1"/>
  <c r="D12" i="13"/>
  <c r="D14" i="14" s="1"/>
  <c r="M12" i="13"/>
  <c r="M14" i="14" s="1"/>
  <c r="E14" i="13"/>
  <c r="E17" i="16" s="1"/>
  <c r="M16" i="13"/>
  <c r="M13" i="18" s="1"/>
  <c r="K14" i="12"/>
  <c r="K16" i="12"/>
  <c r="K15" i="12"/>
  <c r="K12" i="12"/>
  <c r="K13" i="12"/>
  <c r="K11" i="12"/>
  <c r="K13" i="13"/>
  <c r="K15" i="15" s="1"/>
  <c r="K16" i="13"/>
  <c r="K13" i="18" s="1"/>
  <c r="K12" i="13"/>
  <c r="K14" i="14" s="1"/>
  <c r="K14" i="13"/>
  <c r="K17" i="16" s="1"/>
  <c r="G18" i="19"/>
  <c r="G16" i="13"/>
  <c r="G13" i="18" s="1"/>
  <c r="G12" i="13"/>
  <c r="G14" i="14" s="1"/>
  <c r="G15" i="13"/>
  <c r="G15" i="17" s="1"/>
  <c r="G11" i="13"/>
  <c r="G18" i="12" s="1"/>
  <c r="O14" i="13"/>
  <c r="O17" i="16" s="1"/>
  <c r="O13" i="13"/>
  <c r="O15" i="15" s="1"/>
  <c r="O11" i="13"/>
  <c r="O18" i="12" s="1"/>
  <c r="G14" i="13"/>
  <c r="G17" i="16" s="1"/>
  <c r="H15" i="13"/>
  <c r="H15" i="17" s="1"/>
  <c r="H11" i="13"/>
  <c r="H18" i="12" s="1"/>
  <c r="H14" i="13"/>
  <c r="H17" i="16" s="1"/>
  <c r="L16" i="13"/>
  <c r="L13" i="18" s="1"/>
  <c r="L12" i="13"/>
  <c r="L14" i="14" s="1"/>
  <c r="L15" i="13"/>
  <c r="L15" i="17" s="1"/>
  <c r="L11" i="13"/>
  <c r="L18" i="12" s="1"/>
  <c r="L13" i="13"/>
  <c r="L15" i="15" s="1"/>
  <c r="O16" i="13"/>
  <c r="O13" i="18" s="1"/>
  <c r="O12" i="13"/>
  <c r="O14" i="14" s="1"/>
  <c r="L14" i="13"/>
  <c r="L17" i="16" s="1"/>
  <c r="K15" i="13"/>
  <c r="K15" i="17" s="1"/>
  <c r="H16" i="13"/>
  <c r="H13" i="18" s="1"/>
  <c r="D13" i="13"/>
  <c r="D15" i="15" s="1"/>
  <c r="I13" i="13"/>
  <c r="I15" i="15" s="1"/>
  <c r="M14" i="13"/>
  <c r="M17" i="16" s="1"/>
  <c r="F16" i="13"/>
  <c r="F13" i="18" s="1"/>
  <c r="F15" i="13"/>
  <c r="F15" i="17" s="1"/>
  <c r="F14" i="13"/>
  <c r="F17" i="16" s="1"/>
  <c r="F13" i="13"/>
  <c r="F15" i="15" s="1"/>
  <c r="F12" i="13"/>
  <c r="F14" i="14" s="1"/>
  <c r="F11" i="13"/>
  <c r="F18" i="12" s="1"/>
  <c r="J16" i="13"/>
  <c r="J13" i="18" s="1"/>
  <c r="J15" i="13"/>
  <c r="J15" i="17" s="1"/>
  <c r="J14" i="13"/>
  <c r="J17" i="16" s="1"/>
  <c r="J13" i="13"/>
  <c r="J15" i="15" s="1"/>
  <c r="J12" i="13"/>
  <c r="J14" i="14" s="1"/>
  <c r="J11" i="13"/>
  <c r="J18" i="12" s="1"/>
  <c r="N16" i="13"/>
  <c r="N13" i="18" s="1"/>
  <c r="N15" i="13"/>
  <c r="N15" i="17" s="1"/>
  <c r="N14" i="13"/>
  <c r="N17" i="16" s="1"/>
  <c r="N13" i="13"/>
  <c r="N15" i="15" s="1"/>
  <c r="N12" i="13"/>
  <c r="N14" i="14" s="1"/>
  <c r="N11" i="13"/>
  <c r="N18" i="12" s="1"/>
  <c r="M11" i="13"/>
  <c r="M18" i="12" s="1"/>
  <c r="O18" i="19"/>
  <c r="I18" i="19"/>
  <c r="J18" i="19"/>
  <c r="N18" i="19"/>
  <c r="H18" i="19"/>
  <c r="M18" i="19"/>
  <c r="L18" i="19"/>
  <c r="D18" i="19"/>
  <c r="P17" i="12"/>
  <c r="F11" i="15" l="1"/>
  <c r="F12" i="15"/>
  <c r="F13" i="15"/>
  <c r="L13" i="15"/>
  <c r="L12" i="15"/>
  <c r="L11" i="15"/>
  <c r="H12" i="14"/>
  <c r="H11" i="14"/>
  <c r="N14" i="16"/>
  <c r="N15" i="16"/>
  <c r="N11" i="16"/>
  <c r="N13" i="16"/>
  <c r="N12" i="16"/>
  <c r="F14" i="16"/>
  <c r="F15" i="16"/>
  <c r="F11" i="16"/>
  <c r="F13" i="16"/>
  <c r="F12" i="16"/>
  <c r="L12" i="16"/>
  <c r="L14" i="16"/>
  <c r="L13" i="16"/>
  <c r="L15" i="16"/>
  <c r="L11" i="16"/>
  <c r="K13" i="16"/>
  <c r="K12" i="16"/>
  <c r="K14" i="16"/>
  <c r="K15" i="16"/>
  <c r="K11" i="16"/>
  <c r="I12" i="17"/>
  <c r="I13" i="17"/>
  <c r="I11" i="17"/>
  <c r="E12" i="17"/>
  <c r="E11" i="17"/>
  <c r="E13" i="17"/>
  <c r="J11" i="15"/>
  <c r="J13" i="15"/>
  <c r="J12" i="15"/>
  <c r="F11" i="17"/>
  <c r="F12" i="17"/>
  <c r="F13" i="17"/>
  <c r="D13" i="15"/>
  <c r="D12" i="15"/>
  <c r="D11" i="15"/>
  <c r="O11" i="14"/>
  <c r="O12" i="14"/>
  <c r="L13" i="17"/>
  <c r="L12" i="17"/>
  <c r="L11" i="17"/>
  <c r="O12" i="15"/>
  <c r="O11" i="15"/>
  <c r="O13" i="15"/>
  <c r="G11" i="14"/>
  <c r="G12" i="14"/>
  <c r="K11" i="14"/>
  <c r="K12" i="14"/>
  <c r="D12" i="14"/>
  <c r="D11" i="14"/>
  <c r="I12" i="14"/>
  <c r="I11" i="14"/>
  <c r="D11" i="18"/>
  <c r="D12" i="18" s="1"/>
  <c r="I11" i="18"/>
  <c r="I12" i="18" s="1"/>
  <c r="E11" i="18"/>
  <c r="E12" i="18" s="1"/>
  <c r="N11" i="15"/>
  <c r="N12" i="15"/>
  <c r="N13" i="15"/>
  <c r="J11" i="17"/>
  <c r="J13" i="17"/>
  <c r="J12" i="17"/>
  <c r="M15" i="16"/>
  <c r="M11" i="16"/>
  <c r="M14" i="16"/>
  <c r="M12" i="16"/>
  <c r="M13" i="16"/>
  <c r="K13" i="17"/>
  <c r="K12" i="17"/>
  <c r="K11" i="17"/>
  <c r="L11" i="18"/>
  <c r="L12" i="18" s="1"/>
  <c r="G13" i="16"/>
  <c r="G15" i="16"/>
  <c r="G11" i="16"/>
  <c r="G14" i="16"/>
  <c r="G12" i="16"/>
  <c r="K13" i="15"/>
  <c r="K11" i="15"/>
  <c r="K12" i="15"/>
  <c r="E15" i="16"/>
  <c r="E11" i="16"/>
  <c r="E14" i="16"/>
  <c r="E12" i="16"/>
  <c r="E13" i="16"/>
  <c r="E12" i="14"/>
  <c r="E11" i="14"/>
  <c r="J11" i="14"/>
  <c r="J12" i="14"/>
  <c r="J11" i="18"/>
  <c r="J12" i="18" s="1"/>
  <c r="I12" i="15"/>
  <c r="I11" i="15"/>
  <c r="I13" i="15"/>
  <c r="H12" i="16"/>
  <c r="H15" i="16"/>
  <c r="H11" i="16"/>
  <c r="H13" i="16"/>
  <c r="H14" i="16"/>
  <c r="G11" i="17"/>
  <c r="G13" i="17"/>
  <c r="G12" i="17"/>
  <c r="M12" i="14"/>
  <c r="M11" i="14"/>
  <c r="N11" i="17"/>
  <c r="N12" i="17"/>
  <c r="N13" i="17"/>
  <c r="N11" i="14"/>
  <c r="N12" i="14"/>
  <c r="N11" i="18"/>
  <c r="N12" i="18" s="1"/>
  <c r="J14" i="16"/>
  <c r="J13" i="16"/>
  <c r="J12" i="16"/>
  <c r="J15" i="16"/>
  <c r="J11" i="16"/>
  <c r="F11" i="14"/>
  <c r="F12" i="14"/>
  <c r="F11" i="18"/>
  <c r="F12" i="18" s="1"/>
  <c r="H11" i="18"/>
  <c r="H12" i="18" s="1"/>
  <c r="O11" i="18"/>
  <c r="O12" i="18" s="1"/>
  <c r="L12" i="14"/>
  <c r="L11" i="14"/>
  <c r="H13" i="17"/>
  <c r="H11" i="17"/>
  <c r="H12" i="17"/>
  <c r="O13" i="16"/>
  <c r="O12" i="16"/>
  <c r="O15" i="16"/>
  <c r="O11" i="16"/>
  <c r="O14" i="16"/>
  <c r="G11" i="18"/>
  <c r="G12" i="18" s="1"/>
  <c r="K11" i="18"/>
  <c r="K12" i="18" s="1"/>
  <c r="M11" i="18"/>
  <c r="M12" i="18" s="1"/>
  <c r="D13" i="17"/>
  <c r="D12" i="17"/>
  <c r="D11" i="17"/>
  <c r="M12" i="15"/>
  <c r="M13" i="15"/>
  <c r="M11" i="15"/>
  <c r="I16" i="12"/>
  <c r="I14" i="12"/>
  <c r="M15" i="23"/>
  <c r="N14" i="21"/>
  <c r="I12" i="12"/>
  <c r="F14" i="22"/>
  <c r="K14" i="21"/>
  <c r="N14" i="22"/>
  <c r="E14" i="21"/>
  <c r="I14" i="20"/>
  <c r="K14" i="22"/>
  <c r="O14" i="20"/>
  <c r="G14" i="22"/>
  <c r="N15" i="23"/>
  <c r="N14" i="20"/>
  <c r="M14" i="20"/>
  <c r="M14" i="21"/>
  <c r="M14" i="22"/>
  <c r="L13" i="26"/>
  <c r="L14" i="22"/>
  <c r="L14" i="20"/>
  <c r="L15" i="23"/>
  <c r="L14" i="21"/>
  <c r="K14" i="20"/>
  <c r="K15" i="23"/>
  <c r="J14" i="20"/>
  <c r="J14" i="22"/>
  <c r="J14" i="21"/>
  <c r="J15" i="23"/>
  <c r="I15" i="23"/>
  <c r="I13" i="12"/>
  <c r="I11" i="12"/>
  <c r="I14" i="22"/>
  <c r="I14" i="21"/>
  <c r="H14" i="21"/>
  <c r="H14" i="20"/>
  <c r="H13" i="26"/>
  <c r="H14" i="22"/>
  <c r="H15" i="23"/>
  <c r="G14" i="20"/>
  <c r="G15" i="23"/>
  <c r="G14" i="21"/>
  <c r="F15" i="23"/>
  <c r="F14" i="20"/>
  <c r="F14" i="21"/>
  <c r="O14" i="22"/>
  <c r="O14" i="21"/>
  <c r="O15" i="23"/>
  <c r="D13" i="26"/>
  <c r="D14" i="22"/>
  <c r="D15" i="12"/>
  <c r="D13" i="12"/>
  <c r="D14" i="21"/>
  <c r="E14" i="20"/>
  <c r="E15" i="23"/>
  <c r="E14" i="22"/>
  <c r="E18" i="12"/>
  <c r="E15" i="12" s="1"/>
  <c r="E17" i="13"/>
  <c r="O14" i="17"/>
  <c r="G14" i="15"/>
  <c r="D11" i="12"/>
  <c r="D14" i="12"/>
  <c r="H14" i="15"/>
  <c r="D16" i="12"/>
  <c r="J13" i="12"/>
  <c r="J16" i="12"/>
  <c r="J14" i="12"/>
  <c r="J12" i="12"/>
  <c r="J15" i="12"/>
  <c r="J11" i="12"/>
  <c r="H15" i="12"/>
  <c r="H11" i="12"/>
  <c r="H13" i="12"/>
  <c r="H16" i="12"/>
  <c r="H14" i="12"/>
  <c r="H12" i="12"/>
  <c r="O14" i="12"/>
  <c r="O13" i="12"/>
  <c r="O11" i="12"/>
  <c r="O16" i="12"/>
  <c r="O12" i="12"/>
  <c r="O15" i="12"/>
  <c r="G14" i="12"/>
  <c r="G13" i="12"/>
  <c r="G12" i="12"/>
  <c r="G11" i="12"/>
  <c r="G15" i="12"/>
  <c r="G16" i="12"/>
  <c r="N13" i="12"/>
  <c r="N15" i="12"/>
  <c r="N11" i="12"/>
  <c r="N16" i="12"/>
  <c r="N14" i="12"/>
  <c r="N12" i="12"/>
  <c r="F13" i="12"/>
  <c r="F16" i="12"/>
  <c r="F15" i="12"/>
  <c r="F14" i="12"/>
  <c r="F11" i="12"/>
  <c r="F12" i="12"/>
  <c r="M14" i="17"/>
  <c r="L15" i="12"/>
  <c r="L11" i="12"/>
  <c r="L14" i="12"/>
  <c r="L13" i="12"/>
  <c r="L12" i="12"/>
  <c r="L16" i="12"/>
  <c r="M16" i="12"/>
  <c r="M12" i="12"/>
  <c r="M11" i="12"/>
  <c r="M15" i="12"/>
  <c r="M13" i="12"/>
  <c r="M14" i="12"/>
  <c r="K17" i="12"/>
  <c r="D16" i="16"/>
  <c r="I16" i="16"/>
  <c r="E14" i="15"/>
  <c r="I17" i="13"/>
  <c r="O17" i="13"/>
  <c r="H17" i="13"/>
  <c r="L17" i="13"/>
  <c r="G17" i="13"/>
  <c r="M14" i="15" l="1"/>
  <c r="I14" i="17"/>
  <c r="I17" i="12"/>
  <c r="M13" i="14"/>
  <c r="E14" i="17"/>
  <c r="E13" i="14"/>
  <c r="D14" i="17"/>
  <c r="D13" i="14"/>
  <c r="H13" i="14"/>
  <c r="E14" i="12"/>
  <c r="E12" i="12"/>
  <c r="E13" i="12"/>
  <c r="E11" i="12"/>
  <c r="E16" i="12"/>
  <c r="E16" i="16"/>
  <c r="O13" i="14"/>
  <c r="N13" i="14"/>
  <c r="F14" i="17"/>
  <c r="G14" i="17"/>
  <c r="J14" i="17"/>
  <c r="H16" i="16"/>
  <c r="N14" i="17"/>
  <c r="H14" i="17"/>
  <c r="O14" i="15"/>
  <c r="L13" i="14"/>
  <c r="K16" i="16"/>
  <c r="N14" i="15"/>
  <c r="K14" i="15"/>
  <c r="J16" i="16"/>
  <c r="G13" i="14"/>
  <c r="I14" i="15"/>
  <c r="L16" i="16"/>
  <c r="G17" i="12"/>
  <c r="F14" i="15"/>
  <c r="I13" i="14"/>
  <c r="M17" i="12"/>
  <c r="N16" i="16"/>
  <c r="O16" i="16"/>
  <c r="O17" i="12"/>
  <c r="H17" i="12"/>
  <c r="G16" i="16"/>
  <c r="L17" i="12"/>
  <c r="J14" i="15"/>
  <c r="M16" i="16"/>
  <c r="L14" i="17"/>
  <c r="D14" i="15"/>
  <c r="F13" i="14"/>
  <c r="F17" i="12"/>
  <c r="N17" i="12"/>
  <c r="K13" i="14"/>
  <c r="F16" i="16"/>
  <c r="J13" i="14"/>
  <c r="L14" i="15"/>
  <c r="K14" i="17"/>
  <c r="J17" i="12"/>
  <c r="K17" i="13"/>
  <c r="M17" i="13"/>
  <c r="J17" i="13"/>
  <c r="F17" i="13"/>
  <c r="N17" i="13"/>
  <c r="E17" i="12" l="1"/>
  <c r="P13" i="6"/>
  <c r="P12" i="6"/>
  <c r="P11" i="6"/>
  <c r="P16" i="4"/>
  <c r="P14" i="4"/>
  <c r="P13" i="4"/>
  <c r="P12" i="4"/>
  <c r="P11" i="4"/>
  <c r="H11" i="4" l="1"/>
  <c r="M12" i="4"/>
  <c r="N13" i="4"/>
  <c r="F13" i="4"/>
  <c r="D11" i="4"/>
  <c r="J12" i="4"/>
  <c r="K14" i="4"/>
  <c r="J11" i="4"/>
  <c r="K12" i="4"/>
  <c r="H14" i="4"/>
  <c r="O11" i="4"/>
  <c r="G13" i="4"/>
  <c r="I14" i="4"/>
  <c r="M13" i="4"/>
  <c r="G11" i="4"/>
  <c r="H13" i="4"/>
  <c r="M14" i="4"/>
  <c r="J14" i="4"/>
  <c r="J13" i="4"/>
  <c r="G12" i="4"/>
  <c r="N12" i="4"/>
  <c r="K11" i="4"/>
  <c r="O14" i="4"/>
  <c r="L13" i="4"/>
  <c r="I12" i="4"/>
  <c r="F11" i="4"/>
  <c r="F14" i="4"/>
  <c r="M11" i="4"/>
  <c r="D13" i="4"/>
  <c r="O13" i="4"/>
  <c r="L12" i="4"/>
  <c r="I11" i="4"/>
  <c r="O12" i="4"/>
  <c r="L11" i="4"/>
  <c r="L14" i="4"/>
  <c r="I13" i="4"/>
  <c r="F12" i="4"/>
  <c r="G14" i="4"/>
  <c r="N11" i="4"/>
  <c r="N14" i="4"/>
  <c r="K13" i="4"/>
  <c r="H12" i="4"/>
  <c r="D12" i="4"/>
  <c r="D18" i="11" l="1"/>
  <c r="D11" i="11" s="1"/>
  <c r="D12" i="6"/>
  <c r="D18" i="10" s="1"/>
  <c r="G15" i="4"/>
  <c r="O12" i="6"/>
  <c r="O18" i="10" s="1"/>
  <c r="O11" i="6"/>
  <c r="O13" i="6"/>
  <c r="O18" i="11" s="1"/>
  <c r="O11" i="11" s="1"/>
  <c r="L13" i="6"/>
  <c r="L18" i="11" s="1"/>
  <c r="L11" i="11" s="1"/>
  <c r="L12" i="6"/>
  <c r="L18" i="10" s="1"/>
  <c r="L11" i="6"/>
  <c r="G12" i="6"/>
  <c r="G18" i="10" s="1"/>
  <c r="G11" i="6"/>
  <c r="G13" i="6"/>
  <c r="G18" i="11" s="1"/>
  <c r="G11" i="11" s="1"/>
  <c r="I13" i="6"/>
  <c r="I18" i="11" s="1"/>
  <c r="I11" i="11" s="1"/>
  <c r="I12" i="6"/>
  <c r="I18" i="10" s="1"/>
  <c r="I11" i="6"/>
  <c r="J11" i="6"/>
  <c r="J12" i="6"/>
  <c r="J18" i="10" s="1"/>
  <c r="J13" i="6"/>
  <c r="J18" i="11" s="1"/>
  <c r="J11" i="11" s="1"/>
  <c r="M13" i="6"/>
  <c r="M18" i="11" s="1"/>
  <c r="M11" i="11" s="1"/>
  <c r="M12" i="6"/>
  <c r="M18" i="10" s="1"/>
  <c r="M11" i="6"/>
  <c r="N11" i="6"/>
  <c r="N12" i="6"/>
  <c r="N18" i="10" s="1"/>
  <c r="N13" i="6"/>
  <c r="N18" i="11" s="1"/>
  <c r="N11" i="11" s="1"/>
  <c r="H13" i="6"/>
  <c r="H18" i="11" s="1"/>
  <c r="H11" i="11" s="1"/>
  <c r="H12" i="6"/>
  <c r="H18" i="10" s="1"/>
  <c r="H11" i="6"/>
  <c r="K12" i="6"/>
  <c r="K18" i="10" s="1"/>
  <c r="K11" i="6"/>
  <c r="K13" i="6"/>
  <c r="K18" i="11" s="1"/>
  <c r="K11" i="11" s="1"/>
  <c r="F11" i="6"/>
  <c r="F12" i="6"/>
  <c r="F18" i="10" s="1"/>
  <c r="F13" i="6"/>
  <c r="F18" i="11" s="1"/>
  <c r="F11" i="11" s="1"/>
  <c r="M15" i="4"/>
  <c r="K15" i="4"/>
  <c r="H15" i="4"/>
  <c r="N15" i="4"/>
  <c r="P15" i="4"/>
  <c r="O15" i="4"/>
  <c r="L15" i="4"/>
  <c r="J15" i="4"/>
  <c r="F15" i="4"/>
  <c r="I15" i="4"/>
  <c r="E11" i="10" l="1"/>
  <c r="E14" i="10"/>
  <c r="E15" i="10"/>
  <c r="E13" i="10"/>
  <c r="E16" i="10"/>
  <c r="E12" i="10"/>
  <c r="K12" i="10"/>
  <c r="K14" i="10"/>
  <c r="K16" i="10"/>
  <c r="K11" i="10"/>
  <c r="K13" i="10"/>
  <c r="K15" i="10"/>
  <c r="H20" i="7"/>
  <c r="N12" i="10"/>
  <c r="N14" i="10"/>
  <c r="N16" i="10"/>
  <c r="N13" i="10"/>
  <c r="N11" i="10"/>
  <c r="N15" i="10"/>
  <c r="M12" i="11"/>
  <c r="M16" i="11"/>
  <c r="M13" i="11"/>
  <c r="M14" i="11"/>
  <c r="M15" i="11"/>
  <c r="I13" i="10"/>
  <c r="I15" i="10"/>
  <c r="I11" i="10"/>
  <c r="I14" i="10"/>
  <c r="I12" i="10"/>
  <c r="I16" i="10"/>
  <c r="G12" i="10"/>
  <c r="G14" i="10"/>
  <c r="G16" i="10"/>
  <c r="G11" i="10"/>
  <c r="G13" i="10"/>
  <c r="G15" i="10"/>
  <c r="O14" i="11"/>
  <c r="O15" i="11"/>
  <c r="O16" i="11"/>
  <c r="O12" i="11"/>
  <c r="O13" i="11"/>
  <c r="F20" i="7"/>
  <c r="D20" i="7"/>
  <c r="H13" i="10"/>
  <c r="H15" i="10"/>
  <c r="H11" i="10"/>
  <c r="H12" i="10"/>
  <c r="H16" i="10"/>
  <c r="H14" i="10"/>
  <c r="N20" i="7"/>
  <c r="J15" i="11"/>
  <c r="J12" i="11"/>
  <c r="J16" i="11"/>
  <c r="J13" i="11"/>
  <c r="J14" i="11"/>
  <c r="I12" i="11"/>
  <c r="I16" i="11"/>
  <c r="I13" i="11"/>
  <c r="I15" i="11"/>
  <c r="I14" i="11"/>
  <c r="L20" i="7"/>
  <c r="O20" i="7"/>
  <c r="K14" i="11"/>
  <c r="K15" i="11"/>
  <c r="K13" i="11"/>
  <c r="K12" i="11"/>
  <c r="K16" i="11"/>
  <c r="H13" i="11"/>
  <c r="H14" i="11"/>
  <c r="H15" i="11"/>
  <c r="H12" i="11"/>
  <c r="H16" i="11"/>
  <c r="J12" i="10"/>
  <c r="J14" i="10"/>
  <c r="J16" i="10"/>
  <c r="J15" i="10"/>
  <c r="J13" i="10"/>
  <c r="J11" i="10"/>
  <c r="G14" i="11"/>
  <c r="G15" i="11"/>
  <c r="G16" i="11"/>
  <c r="G12" i="11"/>
  <c r="G13" i="11"/>
  <c r="L13" i="10"/>
  <c r="L15" i="10"/>
  <c r="L11" i="10"/>
  <c r="L14" i="10"/>
  <c r="L12" i="10"/>
  <c r="L16" i="10"/>
  <c r="O12" i="10"/>
  <c r="O14" i="10"/>
  <c r="O16" i="10"/>
  <c r="O11" i="10"/>
  <c r="O15" i="10"/>
  <c r="O13" i="10"/>
  <c r="F12" i="10"/>
  <c r="F14" i="10"/>
  <c r="F16" i="10"/>
  <c r="F13" i="10"/>
  <c r="F11" i="10"/>
  <c r="F15" i="10"/>
  <c r="D12" i="10"/>
  <c r="D16" i="10"/>
  <c r="D13" i="10"/>
  <c r="D11" i="10"/>
  <c r="D14" i="10"/>
  <c r="D15" i="10"/>
  <c r="M20" i="7"/>
  <c r="F13" i="11"/>
  <c r="F14" i="11"/>
  <c r="F16" i="11"/>
  <c r="F12" i="11"/>
  <c r="F15" i="11"/>
  <c r="K20" i="7"/>
  <c r="D13" i="11"/>
  <c r="D14" i="11"/>
  <c r="D15" i="11"/>
  <c r="D12" i="11"/>
  <c r="D16" i="11"/>
  <c r="N15" i="11"/>
  <c r="N12" i="11"/>
  <c r="N16" i="11"/>
  <c r="N13" i="11"/>
  <c r="N14" i="11"/>
  <c r="M13" i="10"/>
  <c r="M15" i="10"/>
  <c r="M14" i="10"/>
  <c r="M11" i="10"/>
  <c r="M12" i="10"/>
  <c r="M16" i="10"/>
  <c r="J20" i="7"/>
  <c r="I20" i="7"/>
  <c r="G20" i="7"/>
  <c r="L13" i="11"/>
  <c r="L14" i="11"/>
  <c r="L15" i="11"/>
  <c r="L16" i="11"/>
  <c r="L12" i="11"/>
  <c r="D14" i="6"/>
  <c r="J14" i="6"/>
  <c r="L14" i="6"/>
  <c r="K14" i="6"/>
  <c r="F14" i="6"/>
  <c r="P14" i="6"/>
  <c r="H14" i="6"/>
  <c r="N14" i="6"/>
  <c r="M14" i="6"/>
  <c r="I14" i="6"/>
  <c r="G14" i="6"/>
  <c r="O14" i="6"/>
  <c r="D12" i="7" l="1"/>
  <c r="E17" i="10"/>
  <c r="E17" i="11"/>
  <c r="F17" i="11"/>
  <c r="F17" i="10"/>
  <c r="H17" i="11"/>
  <c r="I17" i="11"/>
  <c r="H17" i="10"/>
  <c r="I13" i="7"/>
  <c r="I15" i="7"/>
  <c r="I17" i="7"/>
  <c r="I12" i="7"/>
  <c r="I14" i="7"/>
  <c r="I16" i="7"/>
  <c r="I18" i="7"/>
  <c r="I11" i="7"/>
  <c r="M13" i="7"/>
  <c r="M15" i="7"/>
  <c r="M17" i="7"/>
  <c r="M12" i="7"/>
  <c r="M14" i="7"/>
  <c r="M16" i="7"/>
  <c r="M18" i="7"/>
  <c r="M11" i="7"/>
  <c r="D17" i="10"/>
  <c r="O17" i="10"/>
  <c r="G17" i="11"/>
  <c r="J17" i="10"/>
  <c r="K17" i="11"/>
  <c r="L14" i="7"/>
  <c r="L16" i="7"/>
  <c r="L18" i="7"/>
  <c r="L12" i="7"/>
  <c r="L15" i="7"/>
  <c r="L13" i="7"/>
  <c r="L17" i="7"/>
  <c r="L11" i="7"/>
  <c r="N13" i="7"/>
  <c r="N15" i="7"/>
  <c r="N17" i="7"/>
  <c r="N11" i="7"/>
  <c r="N14" i="7"/>
  <c r="N12" i="7"/>
  <c r="N16" i="7"/>
  <c r="N18" i="7"/>
  <c r="D15" i="7"/>
  <c r="D18" i="7"/>
  <c r="D16" i="7"/>
  <c r="D13" i="7"/>
  <c r="D17" i="7"/>
  <c r="D14" i="7"/>
  <c r="G17" i="10"/>
  <c r="H14" i="7"/>
  <c r="H16" i="7"/>
  <c r="H18" i="7"/>
  <c r="H12" i="7"/>
  <c r="H13" i="7"/>
  <c r="H15" i="7"/>
  <c r="H11" i="7"/>
  <c r="H17" i="7"/>
  <c r="K17" i="10"/>
  <c r="G14" i="7"/>
  <c r="G16" i="7"/>
  <c r="G18" i="7"/>
  <c r="G13" i="7"/>
  <c r="G15" i="7"/>
  <c r="G17" i="7"/>
  <c r="G11" i="7"/>
  <c r="G12" i="7"/>
  <c r="J13" i="7"/>
  <c r="J15" i="7"/>
  <c r="J17" i="7"/>
  <c r="J11" i="7"/>
  <c r="J16" i="7"/>
  <c r="J18" i="7"/>
  <c r="J14" i="7"/>
  <c r="J12" i="7"/>
  <c r="M17" i="10"/>
  <c r="N17" i="11"/>
  <c r="D17" i="11"/>
  <c r="K14" i="7"/>
  <c r="K16" i="7"/>
  <c r="K18" i="7"/>
  <c r="K13" i="7"/>
  <c r="K15" i="7"/>
  <c r="K17" i="7"/>
  <c r="K12" i="7"/>
  <c r="K11" i="7"/>
  <c r="O14" i="7"/>
  <c r="O16" i="7"/>
  <c r="O18" i="7"/>
  <c r="O13" i="7"/>
  <c r="O15" i="7"/>
  <c r="O17" i="7"/>
  <c r="O12" i="7"/>
  <c r="O11" i="7"/>
  <c r="J17" i="11"/>
  <c r="F13" i="7"/>
  <c r="F15" i="7"/>
  <c r="F17" i="7"/>
  <c r="F11" i="7"/>
  <c r="F18" i="7"/>
  <c r="F12" i="7"/>
  <c r="F14" i="7"/>
  <c r="F16" i="7"/>
  <c r="O17" i="11"/>
  <c r="L17" i="11"/>
  <c r="L17" i="10"/>
  <c r="I17" i="10"/>
  <c r="M17" i="11"/>
  <c r="N17" i="10"/>
  <c r="K19" i="7" l="1"/>
  <c r="G19" i="7"/>
  <c r="O19" i="7"/>
  <c r="F19" i="7"/>
  <c r="J19" i="7"/>
  <c r="D17" i="12"/>
  <c r="D19" i="7"/>
  <c r="I19" i="7"/>
  <c r="H19" i="7"/>
  <c r="N19" i="7"/>
  <c r="L19" i="7"/>
  <c r="M19" i="7"/>
  <c r="D17" i="13"/>
  <c r="P15" i="23"/>
  <c r="D15" i="23"/>
</calcChain>
</file>

<file path=xl/sharedStrings.xml><?xml version="1.0" encoding="utf-8"?>
<sst xmlns="http://schemas.openxmlformats.org/spreadsheetml/2006/main" count="1705" uniqueCount="570">
  <si>
    <t>Dirección de Prevención</t>
  </si>
  <si>
    <t>Plan de Actividades Preventivas*</t>
  </si>
  <si>
    <r>
      <t xml:space="preserve">Visión Global Indicadores Operativos de </t>
    </r>
    <r>
      <rPr>
        <b/>
        <sz val="24"/>
        <color rgb="FF002060"/>
        <rFont val="Calibri"/>
        <family val="2"/>
        <scheme val="minor"/>
      </rPr>
      <t>Actividad</t>
    </r>
  </si>
  <si>
    <t>Actividades</t>
  </si>
  <si>
    <t>Información y sensibilización</t>
  </si>
  <si>
    <t>Nº de visitas a centros de trabajo</t>
  </si>
  <si>
    <t>Nº de participantes en AIS presenciales</t>
  </si>
  <si>
    <t>Nº de acciones de asesoramiento</t>
  </si>
  <si>
    <t>Nº empresas B2 - Reducción alta siniestralidad</t>
  </si>
  <si>
    <t>Nº empresas participantes Premios Asepeyo</t>
  </si>
  <si>
    <t>Territorio</t>
  </si>
  <si>
    <t>Catalunya</t>
  </si>
  <si>
    <t>Centro</t>
  </si>
  <si>
    <t>Norte</t>
  </si>
  <si>
    <t>Sureste</t>
  </si>
  <si>
    <t>Visitas</t>
  </si>
  <si>
    <t>Empresas A1</t>
  </si>
  <si>
    <t>Empresas A2</t>
  </si>
  <si>
    <t>Empresas A4</t>
  </si>
  <si>
    <t>Empresas B1</t>
  </si>
  <si>
    <t>Empresas B2</t>
  </si>
  <si>
    <t>Usuarios AIS multimedia</t>
  </si>
  <si>
    <t>Participantes AIS presenciales</t>
  </si>
  <si>
    <t>Empresas premios Asepeyo</t>
  </si>
  <si>
    <t xml:space="preserve"> Asesora-
mientos</t>
  </si>
  <si>
    <t>SUMA</t>
  </si>
  <si>
    <t>TOTAL inmóvil</t>
  </si>
  <si>
    <t>Área</t>
  </si>
  <si>
    <t>Nominal</t>
  </si>
  <si>
    <t>Efectivo</t>
  </si>
  <si>
    <t>CATALUNYA</t>
  </si>
  <si>
    <t>FA - Barcelona</t>
  </si>
  <si>
    <t>1A - Catalunya Sur</t>
  </si>
  <si>
    <t>3A - Catalunya Norte</t>
  </si>
  <si>
    <t>CENTRO</t>
  </si>
  <si>
    <t>6A - Madrid Centro</t>
  </si>
  <si>
    <t>7A - Madrid Norte</t>
  </si>
  <si>
    <t>HA - Cpl. Castilla y León</t>
  </si>
  <si>
    <t>IA - Cpl. Castilla-La Mancha</t>
  </si>
  <si>
    <t>RA - Cpl. Extremadura</t>
  </si>
  <si>
    <t>NORTE</t>
  </si>
  <si>
    <t>DA - Cpl. Aragón</t>
  </si>
  <si>
    <t>EA - Cpl. Asturias</t>
  </si>
  <si>
    <t>GA - Cpl. Galicia</t>
  </si>
  <si>
    <t>JA - Cpl. Euskadi</t>
  </si>
  <si>
    <t>LA - Cpl. Cantabria</t>
  </si>
  <si>
    <t>MA - Cpl. La Rioja</t>
  </si>
  <si>
    <t>OA - Cpl. Navarra</t>
  </si>
  <si>
    <t>SURESTE</t>
  </si>
  <si>
    <t>UA - Alicante</t>
  </si>
  <si>
    <t>XA - Valencia - Castellón</t>
  </si>
  <si>
    <t>4A - Andalucía Occidental</t>
  </si>
  <si>
    <t>NA - Andalucía Oriental</t>
  </si>
  <si>
    <t>PA - Cpl. Murcia</t>
  </si>
  <si>
    <t>TA - Cpl. Canarias</t>
  </si>
  <si>
    <t>YA - Cpl. Illes Balears</t>
  </si>
  <si>
    <t>Asesoramientos</t>
  </si>
  <si>
    <t>Nº de empresas A1 - Asesoramiento técnico</t>
  </si>
  <si>
    <t>Nº de empresas A2 - Empresas concurrentes</t>
  </si>
  <si>
    <t>Nº de empresas A4 - Adaptación de puestos</t>
  </si>
  <si>
    <t>Nº de empresas B1 - Control causas EP/AT</t>
  </si>
  <si>
    <t>Nº usuarios de acciones de información y sensibilización (AIS) multimedia interactiva</t>
  </si>
  <si>
    <t>Consultor</t>
  </si>
  <si>
    <t>DE DIOS TORTAJADA</t>
  </si>
  <si>
    <t>Miguel Ángel</t>
  </si>
  <si>
    <t>MARTINEZ ALONSO</t>
  </si>
  <si>
    <t>Maria Isabel</t>
  </si>
  <si>
    <t>MARTINEZ GARCIA</t>
  </si>
  <si>
    <t>Ana</t>
  </si>
  <si>
    <t>NICOLAU GIMENEZ</t>
  </si>
  <si>
    <t>Gregorio</t>
  </si>
  <si>
    <t>PERAL VIÑUELA</t>
  </si>
  <si>
    <t>José Manuel</t>
  </si>
  <si>
    <t>SOLE SUBARROCA</t>
  </si>
  <si>
    <t>Esther</t>
  </si>
  <si>
    <t>ARROYO PATINO</t>
  </si>
  <si>
    <t>Juan A.</t>
  </si>
  <si>
    <t>Programas de asesoramiento</t>
  </si>
  <si>
    <t>Nº de consultores efectivos</t>
  </si>
  <si>
    <t>Territorio/ Comunidad autónoma</t>
  </si>
  <si>
    <t>Consultor en prevención</t>
  </si>
  <si>
    <t>Centro asistencial</t>
  </si>
  <si>
    <t>Apellidos</t>
  </si>
  <si>
    <t>Nombre</t>
  </si>
  <si>
    <t>Sectores</t>
  </si>
  <si>
    <t>BARCELONA - Vía Augusta</t>
  </si>
  <si>
    <t>BD</t>
  </si>
  <si>
    <t/>
  </si>
  <si>
    <t>BV</t>
  </si>
  <si>
    <t>BM</t>
  </si>
  <si>
    <t>BX</t>
  </si>
  <si>
    <t>BJ</t>
  </si>
  <si>
    <t>BS</t>
  </si>
  <si>
    <t>BC</t>
  </si>
  <si>
    <t>PE</t>
  </si>
  <si>
    <t>SABADELL</t>
  </si>
  <si>
    <t>BQ</t>
  </si>
  <si>
    <t>BW</t>
  </si>
  <si>
    <t>L'HOSPITALET</t>
  </si>
  <si>
    <t>FRANCO CEDRUN</t>
  </si>
  <si>
    <t>Gerardo</t>
  </si>
  <si>
    <t>BE</t>
  </si>
  <si>
    <t>BU</t>
  </si>
  <si>
    <t>LLEIDA</t>
  </si>
  <si>
    <t>CHAVERO BARBECHO</t>
  </si>
  <si>
    <t>Francesc M.</t>
  </si>
  <si>
    <t>FD</t>
  </si>
  <si>
    <t>FN</t>
  </si>
  <si>
    <t>MARTORELL</t>
  </si>
  <si>
    <t>SANCHEZ MARTOS</t>
  </si>
  <si>
    <t>Lourdes</t>
  </si>
  <si>
    <t>BN</t>
  </si>
  <si>
    <t>PD</t>
  </si>
  <si>
    <t>BR</t>
  </si>
  <si>
    <t>BK</t>
  </si>
  <si>
    <t>SANT BOI DE LLOBREGAT</t>
  </si>
  <si>
    <t>CONESA TRONCHO</t>
  </si>
  <si>
    <t>Fernando</t>
  </si>
  <si>
    <t>BZ</t>
  </si>
  <si>
    <t>BI</t>
  </si>
  <si>
    <t>TARRAGONA</t>
  </si>
  <si>
    <t>PUIG RUIZ</t>
  </si>
  <si>
    <t>Josep Domingo</t>
  </si>
  <si>
    <t>FE</t>
  </si>
  <si>
    <t>FZ</t>
  </si>
  <si>
    <t>PF</t>
  </si>
  <si>
    <t>VALLS</t>
  </si>
  <si>
    <t>DOMINGO ROIG</t>
  </si>
  <si>
    <t>Andreu</t>
  </si>
  <si>
    <t>FX</t>
  </si>
  <si>
    <t>GIRONA</t>
  </si>
  <si>
    <t>FH</t>
  </si>
  <si>
    <t>SOLA GÜELL</t>
  </si>
  <si>
    <t>Gregori</t>
  </si>
  <si>
    <t>FM</t>
  </si>
  <si>
    <t>FT</t>
  </si>
  <si>
    <t>FU</t>
  </si>
  <si>
    <t>GRANOLLERS</t>
  </si>
  <si>
    <t>CRIACH DOS SANTOS</t>
  </si>
  <si>
    <t>Mª Isabel</t>
  </si>
  <si>
    <t>BH</t>
  </si>
  <si>
    <t>BB</t>
  </si>
  <si>
    <t>BY</t>
  </si>
  <si>
    <t>MANRESA</t>
  </si>
  <si>
    <t>BRUNA DEU</t>
  </si>
  <si>
    <t>Marta</t>
  </si>
  <si>
    <t>BO</t>
  </si>
  <si>
    <t>BL</t>
  </si>
  <si>
    <t>FV</t>
  </si>
  <si>
    <t>VIC - 2</t>
  </si>
  <si>
    <t>SERRA FABREGO</t>
  </si>
  <si>
    <t>Francesc</t>
  </si>
  <si>
    <t>BG</t>
  </si>
  <si>
    <t>BF</t>
  </si>
  <si>
    <t>BP</t>
  </si>
  <si>
    <t>VIVO LOPEZ</t>
  </si>
  <si>
    <t>Anna</t>
  </si>
  <si>
    <t>BT</t>
  </si>
  <si>
    <t>MADRID - Eloy Gonzalo</t>
  </si>
  <si>
    <t>CG</t>
  </si>
  <si>
    <t>CASTAÑO GARCIA-CASTRO</t>
  </si>
  <si>
    <t>Ricardo</t>
  </si>
  <si>
    <t>CX</t>
  </si>
  <si>
    <t>DIAZ CIRUJANO</t>
  </si>
  <si>
    <t>CC</t>
  </si>
  <si>
    <t>DIAZ GONZALEZ</t>
  </si>
  <si>
    <t>Lorenzo</t>
  </si>
  <si>
    <t>FERRERO TEJEDOR</t>
  </si>
  <si>
    <t>Fco. José</t>
  </si>
  <si>
    <t>CR</t>
  </si>
  <si>
    <t>GOMEZ MENA</t>
  </si>
  <si>
    <t>Ignacio</t>
  </si>
  <si>
    <t>VELAZQUEZ HERRANZ</t>
  </si>
  <si>
    <t>COSLADA</t>
  </si>
  <si>
    <t>TEMPRANO TURIÑO</t>
  </si>
  <si>
    <t>Oscar</t>
  </si>
  <si>
    <t>CD</t>
  </si>
  <si>
    <t>CJ</t>
  </si>
  <si>
    <t>CB</t>
  </si>
  <si>
    <t>TRES CANTOS</t>
  </si>
  <si>
    <t>CORTIZAS TUREGANO</t>
  </si>
  <si>
    <t>Manuel</t>
  </si>
  <si>
    <t>CL</t>
  </si>
  <si>
    <t>CT</t>
  </si>
  <si>
    <t>8A - Madrid Sur</t>
  </si>
  <si>
    <t>LEGAZPI</t>
  </si>
  <si>
    <t>LOJO GALVEZ</t>
  </si>
  <si>
    <t>Inmaculada</t>
  </si>
  <si>
    <t>CF</t>
  </si>
  <si>
    <t>CO</t>
  </si>
  <si>
    <t>CN</t>
  </si>
  <si>
    <t>MORGADO ALVAREZ</t>
  </si>
  <si>
    <t>CP</t>
  </si>
  <si>
    <t>CK</t>
  </si>
  <si>
    <t>CE</t>
  </si>
  <si>
    <t>CU</t>
  </si>
  <si>
    <t>PINTO</t>
  </si>
  <si>
    <t>CURIEL FRANCO</t>
  </si>
  <si>
    <t>José Carlos</t>
  </si>
  <si>
    <t>CH</t>
  </si>
  <si>
    <t>CI</t>
  </si>
  <si>
    <t>CS</t>
  </si>
  <si>
    <t>H</t>
  </si>
  <si>
    <t>Castilla y León</t>
  </si>
  <si>
    <t>BURGOS</t>
  </si>
  <si>
    <t>REDONDO BAÑUELOS</t>
  </si>
  <si>
    <t>Álvaro</t>
  </si>
  <si>
    <t>JC</t>
  </si>
  <si>
    <t>DJ</t>
  </si>
  <si>
    <t>DG</t>
  </si>
  <si>
    <t>LEON</t>
  </si>
  <si>
    <t>ARENAS MUÑOZ</t>
  </si>
  <si>
    <t>Elena</t>
  </si>
  <si>
    <t>DO</t>
  </si>
  <si>
    <t>PONFERRADA</t>
  </si>
  <si>
    <t>COBO BELLO</t>
  </si>
  <si>
    <t>María Encina</t>
  </si>
  <si>
    <t>DP</t>
  </si>
  <si>
    <t>DM</t>
  </si>
  <si>
    <t>SEGOVIA</t>
  </si>
  <si>
    <t>PIÑUELA DE LA MATA</t>
  </si>
  <si>
    <t>José Javier</t>
  </si>
  <si>
    <t>DI</t>
  </si>
  <si>
    <t>DH</t>
  </si>
  <si>
    <t>DB</t>
  </si>
  <si>
    <t>VALLADOLID</t>
  </si>
  <si>
    <t>ESTEBANEZ CONDE</t>
  </si>
  <si>
    <t>Sandra</t>
  </si>
  <si>
    <t>DL</t>
  </si>
  <si>
    <t>I</t>
  </si>
  <si>
    <t>Castilla La Mancha</t>
  </si>
  <si>
    <t>CIUDAD REAL - 2</t>
  </si>
  <si>
    <t>RAMOS NUÑEZ</t>
  </si>
  <si>
    <t>José</t>
  </si>
  <si>
    <t>DN</t>
  </si>
  <si>
    <t>DQ</t>
  </si>
  <si>
    <t>DR</t>
  </si>
  <si>
    <t>DS</t>
  </si>
  <si>
    <t>GUADALAJARA</t>
  </si>
  <si>
    <t>PASTOR LOPEZ</t>
  </si>
  <si>
    <t>Luis Mª</t>
  </si>
  <si>
    <t>DF</t>
  </si>
  <si>
    <t>GB</t>
  </si>
  <si>
    <t>TOLEDO</t>
  </si>
  <si>
    <t>GARCIA MARTIN DE LA FUENTE</t>
  </si>
  <si>
    <t>Pablo</t>
  </si>
  <si>
    <t>DK</t>
  </si>
  <si>
    <t>DE</t>
  </si>
  <si>
    <t>R</t>
  </si>
  <si>
    <t>Extremadura</t>
  </si>
  <si>
    <t>BADAJOZ</t>
  </si>
  <si>
    <t>MURILLO HUERTAS</t>
  </si>
  <si>
    <t>Benito</t>
  </si>
  <si>
    <t>DC</t>
  </si>
  <si>
    <t>DD</t>
  </si>
  <si>
    <t>DT</t>
  </si>
  <si>
    <t>DW</t>
  </si>
  <si>
    <t>D</t>
  </si>
  <si>
    <t>Aragón</t>
  </si>
  <si>
    <t>TERUEL</t>
  </si>
  <si>
    <t>HERNANDEZ SIMON</t>
  </si>
  <si>
    <t>Benjamín</t>
  </si>
  <si>
    <t>FF</t>
  </si>
  <si>
    <t>FY</t>
  </si>
  <si>
    <t>ZARAGOZA</t>
  </si>
  <si>
    <t>PEREZ DOMINGUEZ</t>
  </si>
  <si>
    <t>Angel</t>
  </si>
  <si>
    <t>FG</t>
  </si>
  <si>
    <t>FO</t>
  </si>
  <si>
    <t>FR</t>
  </si>
  <si>
    <t>FC</t>
  </si>
  <si>
    <t>FW</t>
  </si>
  <si>
    <t>E</t>
  </si>
  <si>
    <t>Principado de Asturias</t>
  </si>
  <si>
    <t>OVIEDO</t>
  </si>
  <si>
    <t>ALBERDI VIÑAS</t>
  </si>
  <si>
    <t>Carlos</t>
  </si>
  <si>
    <t>LD</t>
  </si>
  <si>
    <t>LC</t>
  </si>
  <si>
    <t>DIAZ ROJO</t>
  </si>
  <si>
    <t>Javier</t>
  </si>
  <si>
    <t>LB</t>
  </si>
  <si>
    <t>GARCIA FERNANDEZ</t>
  </si>
  <si>
    <t>Arturo</t>
  </si>
  <si>
    <t>G</t>
  </si>
  <si>
    <t>Galicia</t>
  </si>
  <si>
    <t>FERROL</t>
  </si>
  <si>
    <t>FERNANDEZ OROSA</t>
  </si>
  <si>
    <t>IE</t>
  </si>
  <si>
    <t>ID</t>
  </si>
  <si>
    <t>LUGO</t>
  </si>
  <si>
    <t>MOYER ALVAREZ</t>
  </si>
  <si>
    <t>Rafael</t>
  </si>
  <si>
    <t>IH</t>
  </si>
  <si>
    <t>II</t>
  </si>
  <si>
    <t>IP</t>
  </si>
  <si>
    <t>VIGO</t>
  </si>
  <si>
    <t>CAMINO GÓMEZ</t>
  </si>
  <si>
    <t>Daniel</t>
  </si>
  <si>
    <t>IM</t>
  </si>
  <si>
    <t>IN</t>
  </si>
  <si>
    <t>IL</t>
  </si>
  <si>
    <t>J</t>
  </si>
  <si>
    <t>Euskadi</t>
  </si>
  <si>
    <t>BILBAO</t>
  </si>
  <si>
    <t>GARCIA HERBOSA</t>
  </si>
  <si>
    <t>José Luis</t>
  </si>
  <si>
    <t>JL</t>
  </si>
  <si>
    <t>JN</t>
  </si>
  <si>
    <t>JP</t>
  </si>
  <si>
    <t>JT</t>
  </si>
  <si>
    <t>SAN SEBASTIAN</t>
  </si>
  <si>
    <t>OCHOA ARTANO</t>
  </si>
  <si>
    <t>Isabel</t>
  </si>
  <si>
    <t>JD</t>
  </si>
  <si>
    <t>TOLOSA</t>
  </si>
  <si>
    <t>SISTIAGA OCHOA</t>
  </si>
  <si>
    <t>Jon Mikel</t>
  </si>
  <si>
    <t>JR</t>
  </si>
  <si>
    <t>JO</t>
  </si>
  <si>
    <t>JM</t>
  </si>
  <si>
    <t>VITORIA</t>
  </si>
  <si>
    <t>MARTÍNEZ MAULEÓN</t>
  </si>
  <si>
    <t>Saioa</t>
  </si>
  <si>
    <t>JB</t>
  </si>
  <si>
    <t>JF</t>
  </si>
  <si>
    <t>SANTANDER</t>
  </si>
  <si>
    <t>DIEGO LAVIN</t>
  </si>
  <si>
    <t>Roberto</t>
  </si>
  <si>
    <t>JJ</t>
  </si>
  <si>
    <t>JU</t>
  </si>
  <si>
    <t>M</t>
  </si>
  <si>
    <t>La Rioja</t>
  </si>
  <si>
    <t>LOGROÑO - 2</t>
  </si>
  <si>
    <t>FERNANDEZ BRAVO</t>
  </si>
  <si>
    <t>Eduardo</t>
  </si>
  <si>
    <t>JG</t>
  </si>
  <si>
    <t>JI</t>
  </si>
  <si>
    <t>JK</t>
  </si>
  <si>
    <t>O</t>
  </si>
  <si>
    <t>Cdad.Foral de Navarra</t>
  </si>
  <si>
    <t>PAMPLONA - 2</t>
  </si>
  <si>
    <t>GOÑI ALSUA</t>
  </si>
  <si>
    <t>José Ignacio</t>
  </si>
  <si>
    <t>JH</t>
  </si>
  <si>
    <t>JS</t>
  </si>
  <si>
    <t>JX</t>
  </si>
  <si>
    <t>PAMPLONA - Los Agustinos</t>
  </si>
  <si>
    <t>JIMENEZ BENITO</t>
  </si>
  <si>
    <t>Silvia</t>
  </si>
  <si>
    <t>Comunidad Valenciana</t>
  </si>
  <si>
    <t>ALICANTE</t>
  </si>
  <si>
    <t>CANALES MIRALLES</t>
  </si>
  <si>
    <t>Jaime</t>
  </si>
  <si>
    <t>GC</t>
  </si>
  <si>
    <t>GH</t>
  </si>
  <si>
    <t>BENIDORM</t>
  </si>
  <si>
    <t>PICO GINER</t>
  </si>
  <si>
    <t>Alfredo</t>
  </si>
  <si>
    <t>GR</t>
  </si>
  <si>
    <t>CASTELLON</t>
  </si>
  <si>
    <t>PITARCH FERRER</t>
  </si>
  <si>
    <t>Miguel Angel</t>
  </si>
  <si>
    <t>GF</t>
  </si>
  <si>
    <t>VALENCIA - Cid</t>
  </si>
  <si>
    <t>HORNEROS DONOSO</t>
  </si>
  <si>
    <t>Elvira</t>
  </si>
  <si>
    <t>GU</t>
  </si>
  <si>
    <t>GO</t>
  </si>
  <si>
    <t>PETIT OLTRA</t>
  </si>
  <si>
    <t>Juan Isidro</t>
  </si>
  <si>
    <t>GP</t>
  </si>
  <si>
    <t>GZ</t>
  </si>
  <si>
    <t>VALENCIA - Valencia</t>
  </si>
  <si>
    <t>GN</t>
  </si>
  <si>
    <t>BALLESTER RAMIREZ DE ARELLANO</t>
  </si>
  <si>
    <t>Jorge</t>
  </si>
  <si>
    <t>GS</t>
  </si>
  <si>
    <t>FRESNEDA RUIZ</t>
  </si>
  <si>
    <t>GT</t>
  </si>
  <si>
    <t>K</t>
  </si>
  <si>
    <t>Andalucía</t>
  </si>
  <si>
    <t>ALGECIRAS</t>
  </si>
  <si>
    <t>RODRIGUEZ SANTOS</t>
  </si>
  <si>
    <t>Fernando Javier</t>
  </si>
  <si>
    <t>KB</t>
  </si>
  <si>
    <t>KU</t>
  </si>
  <si>
    <t>KD</t>
  </si>
  <si>
    <t>JEREZ</t>
  </si>
  <si>
    <t>SOLIS FERNANDEZ</t>
  </si>
  <si>
    <t>Gonzalo</t>
  </si>
  <si>
    <t>KI</t>
  </si>
  <si>
    <t>KC</t>
  </si>
  <si>
    <t>CORDOBA - 2</t>
  </si>
  <si>
    <t>SALAMANCA TORRALVO</t>
  </si>
  <si>
    <t>KE</t>
  </si>
  <si>
    <t>SEVILLA - Cartuja</t>
  </si>
  <si>
    <t>GARCIA MUÑOZ</t>
  </si>
  <si>
    <t>Javier Alejandro</t>
  </si>
  <si>
    <t>KL</t>
  </si>
  <si>
    <t>KO</t>
  </si>
  <si>
    <t>MORILLO RAMIREZ</t>
  </si>
  <si>
    <t>Guillermo</t>
  </si>
  <si>
    <t>KG</t>
  </si>
  <si>
    <t>ALMERIA</t>
  </si>
  <si>
    <t>VALDERREY PLAZA</t>
  </si>
  <si>
    <t>Óscar</t>
  </si>
  <si>
    <t>GD</t>
  </si>
  <si>
    <t>GK</t>
  </si>
  <si>
    <t>FUENGIROLA</t>
  </si>
  <si>
    <t>DIAZ QUESADA</t>
  </si>
  <si>
    <t>Francisco José</t>
  </si>
  <si>
    <t>KP</t>
  </si>
  <si>
    <t>KM</t>
  </si>
  <si>
    <t>GRANADA</t>
  </si>
  <si>
    <t>VICO DOMINGO</t>
  </si>
  <si>
    <t>Sergio</t>
  </si>
  <si>
    <t>KF</t>
  </si>
  <si>
    <t>KH</t>
  </si>
  <si>
    <t>KR</t>
  </si>
  <si>
    <t>PAREJO MOSCOSO</t>
  </si>
  <si>
    <t>Juan Manuel</t>
  </si>
  <si>
    <t>KJ</t>
  </si>
  <si>
    <t>P</t>
  </si>
  <si>
    <t>Región de Murcia</t>
  </si>
  <si>
    <t>MURCIA</t>
  </si>
  <si>
    <t>ELCOROBARRUTIA CASILLAS</t>
  </si>
  <si>
    <t>Andrés</t>
  </si>
  <si>
    <t>GJ</t>
  </si>
  <si>
    <t>GE</t>
  </si>
  <si>
    <t>GI</t>
  </si>
  <si>
    <t>T</t>
  </si>
  <si>
    <t>Canarias</t>
  </si>
  <si>
    <t>LAS PALMAS</t>
  </si>
  <si>
    <t>DIAZ FERNANDEZ</t>
  </si>
  <si>
    <t>EB</t>
  </si>
  <si>
    <t>EG</t>
  </si>
  <si>
    <t>EF</t>
  </si>
  <si>
    <t>ED</t>
  </si>
  <si>
    <t>EI</t>
  </si>
  <si>
    <t>GARCIA SUAREZ</t>
  </si>
  <si>
    <t>Claudio Alberto</t>
  </si>
  <si>
    <t>PEREZ CASTRO</t>
  </si>
  <si>
    <t>Victor Gabriel</t>
  </si>
  <si>
    <t>TENERIFE - 2</t>
  </si>
  <si>
    <t>RODRIGUEZ BEA</t>
  </si>
  <si>
    <t>Ignacio Manuel</t>
  </si>
  <si>
    <t>EC</t>
  </si>
  <si>
    <t>EE</t>
  </si>
  <si>
    <t>EH</t>
  </si>
  <si>
    <t>Y</t>
  </si>
  <si>
    <t>Illes Balears</t>
  </si>
  <si>
    <t>PALMA DE MALLORCA</t>
  </si>
  <si>
    <t>MUNAR FIOL</t>
  </si>
  <si>
    <t>Joan</t>
  </si>
  <si>
    <t>FJ</t>
  </si>
  <si>
    <t>FS</t>
  </si>
  <si>
    <t>FI</t>
  </si>
  <si>
    <t>FK</t>
  </si>
  <si>
    <t>FL</t>
  </si>
  <si>
    <t>TOTAL</t>
  </si>
  <si>
    <t>Coordinador territorial en prevención</t>
  </si>
  <si>
    <t>Coordinador autonómico en prevención</t>
  </si>
  <si>
    <t>Baja en Prevención</t>
  </si>
  <si>
    <t>Territorio Centro</t>
  </si>
  <si>
    <t>Territorio Catalunya</t>
  </si>
  <si>
    <t>Territorio Norte</t>
  </si>
  <si>
    <t>Territorio Sureste</t>
  </si>
  <si>
    <t>PUJAL BUCHACA</t>
  </si>
  <si>
    <t>Maite</t>
  </si>
  <si>
    <r>
      <t xml:space="preserve">Estos datos se actualizan en el archivo  </t>
    </r>
    <r>
      <rPr>
        <i/>
        <sz val="10"/>
        <rFont val="Arial"/>
        <family val="2"/>
      </rPr>
      <t>P:\Datos\Publico\00 PAP\01 Asepeyo\60 Nº consultores\2020\Consultores PR (Nominal-Efectivo) 2020 V01 Areas.xls</t>
    </r>
    <r>
      <rPr>
        <sz val="10"/>
        <rFont val="Arial"/>
        <family val="2"/>
      </rPr>
      <t xml:space="preserve">  y después se copian y pegan como </t>
    </r>
    <r>
      <rPr>
        <i/>
        <sz val="10"/>
        <rFont val="Arial"/>
        <family val="2"/>
      </rPr>
      <t>Valores</t>
    </r>
    <r>
      <rPr>
        <sz val="10"/>
        <rFont val="Arial"/>
        <family val="2"/>
      </rPr>
      <t xml:space="preserve"> en esta pestaña</t>
    </r>
  </si>
  <si>
    <t>B</t>
  </si>
  <si>
    <t>04305</t>
  </si>
  <si>
    <t>24435</t>
  </si>
  <si>
    <t>24433</t>
  </si>
  <si>
    <t>00924</t>
  </si>
  <si>
    <t>24441</t>
  </si>
  <si>
    <t>05176</t>
  </si>
  <si>
    <t>26031</t>
  </si>
  <si>
    <t>UBACH BAYO</t>
  </si>
  <si>
    <t>04586</t>
  </si>
  <si>
    <t>04141</t>
  </si>
  <si>
    <t>04599</t>
  </si>
  <si>
    <t>24583</t>
  </si>
  <si>
    <t>03444</t>
  </si>
  <si>
    <t>04854</t>
  </si>
  <si>
    <t>03801</t>
  </si>
  <si>
    <t>26173</t>
  </si>
  <si>
    <t>04254</t>
  </si>
  <si>
    <t>05195</t>
  </si>
  <si>
    <t>10838</t>
  </si>
  <si>
    <t>00731</t>
  </si>
  <si>
    <t>04745</t>
  </si>
  <si>
    <t>04809</t>
  </si>
  <si>
    <t>04911</t>
  </si>
  <si>
    <t>05255</t>
  </si>
  <si>
    <t>05542</t>
  </si>
  <si>
    <t>04402</t>
  </si>
  <si>
    <t>04627</t>
  </si>
  <si>
    <t>04620</t>
  </si>
  <si>
    <t>10086</t>
  </si>
  <si>
    <t>24001</t>
  </si>
  <si>
    <t>05538</t>
  </si>
  <si>
    <t>11806</t>
  </si>
  <si>
    <t>15467</t>
  </si>
  <si>
    <t>25683</t>
  </si>
  <si>
    <t>10756</t>
  </si>
  <si>
    <t>04955</t>
  </si>
  <si>
    <t>24453</t>
  </si>
  <si>
    <t>05081</t>
  </si>
  <si>
    <t>03066</t>
  </si>
  <si>
    <t>04549</t>
  </si>
  <si>
    <t>04868</t>
  </si>
  <si>
    <t>04648</t>
  </si>
  <si>
    <t>04664</t>
  </si>
  <si>
    <t>26695</t>
  </si>
  <si>
    <t>SANCHEZ ROY</t>
  </si>
  <si>
    <t>Rosa</t>
  </si>
  <si>
    <t>03038</t>
  </si>
  <si>
    <t>04786</t>
  </si>
  <si>
    <t>04779</t>
  </si>
  <si>
    <t>05000</t>
  </si>
  <si>
    <t>05536</t>
  </si>
  <si>
    <t>24293</t>
  </si>
  <si>
    <t>04734</t>
  </si>
  <si>
    <t>04654</t>
  </si>
  <si>
    <t>03507</t>
  </si>
  <si>
    <t>10714</t>
  </si>
  <si>
    <t>04755</t>
  </si>
  <si>
    <t>03422</t>
  </si>
  <si>
    <t>23123</t>
  </si>
  <si>
    <t>05399</t>
  </si>
  <si>
    <t>10364</t>
  </si>
  <si>
    <t>07328</t>
  </si>
  <si>
    <t>05127</t>
  </si>
  <si>
    <t>10734</t>
  </si>
  <si>
    <t>05468</t>
  </si>
  <si>
    <t>20917</t>
  </si>
  <si>
    <t>05286</t>
  </si>
  <si>
    <t>24419</t>
  </si>
  <si>
    <t>04900</t>
  </si>
  <si>
    <t>KV</t>
  </si>
  <si>
    <t>10807</t>
  </si>
  <si>
    <t>13111</t>
  </si>
  <si>
    <t>23261</t>
  </si>
  <si>
    <t>05301</t>
  </si>
  <si>
    <t>04864</t>
  </si>
  <si>
    <t>04862</t>
  </si>
  <si>
    <t>MALAGA</t>
  </si>
  <si>
    <t>10727</t>
  </si>
  <si>
    <t>KN</t>
  </si>
  <si>
    <t>KK</t>
  </si>
  <si>
    <t>04467</t>
  </si>
  <si>
    <t>10662</t>
  </si>
  <si>
    <t>04302</t>
  </si>
  <si>
    <t>03440</t>
  </si>
  <si>
    <t>05082</t>
  </si>
  <si>
    <t>10911</t>
  </si>
  <si>
    <t>Nº empl.</t>
  </si>
  <si>
    <t>UA - Alicante + PA - Cpl. Murcia</t>
  </si>
  <si>
    <t>Periodo:</t>
  </si>
  <si>
    <t>Enero - Diciembre</t>
  </si>
  <si>
    <t>Director Territorial</t>
  </si>
  <si>
    <t>Nivel:</t>
  </si>
  <si>
    <t>Director Área / Director Autonómico</t>
  </si>
  <si>
    <t>*Actividades realizadas de acuerdo con el R.D. 860/2018 y la Resolución de 28 de marzo de 2019.</t>
  </si>
  <si>
    <t>Usuarios AIS multim. PSI y hábitos salud</t>
  </si>
  <si>
    <t>Participa. AIS presen. PSI y hábitos salud</t>
  </si>
  <si>
    <t>Nº de usuarios en AIS multimedia psicosociales y hábitos saludables</t>
  </si>
  <si>
    <t>Nº de participantes en AIS presenciales psicosociales y hábitos saludables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</si>
</sst>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8" x14ac:knownFonts="1">
    <font>
      <sz val="11"/>
      <color theme="1"/>
      <name val="Calibri"/>
      <family val="2"/>
      <scheme val="minor"/>
    </font>
    <font>
      <b/>
      <sz val="28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i/>
      <sz val="14"/>
      <color rgb="FF002060"/>
      <name val="Calibri"/>
      <family val="2"/>
      <scheme val="minor"/>
    </font>
    <font>
      <sz val="24"/>
      <color rgb="FF00206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18"/>
      <color theme="6" tint="-0.499984740745262"/>
      <name val="Calibri"/>
      <family val="2"/>
      <scheme val="minor"/>
    </font>
    <font>
      <i/>
      <sz val="10"/>
      <color rgb="FF002060"/>
      <name val="Calibri"/>
      <family val="2"/>
      <scheme val="minor"/>
    </font>
    <font>
      <sz val="10"/>
      <name val="Arial"/>
      <family val="2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4"/>
      <color theme="6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9" tint="-0.499984740745262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color theme="7" tint="-0.2499465926084170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sz val="14"/>
      <color theme="7" tint="-0.249977111117893"/>
      <name val="Calibri"/>
      <family val="2"/>
      <scheme val="minor"/>
    </font>
    <font>
      <b/>
      <sz val="10"/>
      <color indexed="6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90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0" fillId="0" borderId="0" xfId="0" applyBorder="1"/>
    <xf numFmtId="0" fontId="4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0" xfId="1"/>
    <xf numFmtId="0" fontId="19" fillId="3" borderId="4" xfId="1" applyFont="1" applyFill="1" applyBorder="1" applyAlignment="1">
      <alignment vertical="center"/>
    </xf>
    <xf numFmtId="0" fontId="19" fillId="3" borderId="5" xfId="1" applyFont="1" applyFill="1" applyBorder="1" applyAlignment="1">
      <alignment horizontal="center" vertical="center"/>
    </xf>
    <xf numFmtId="0" fontId="19" fillId="3" borderId="6" xfId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 wrapText="1"/>
    </xf>
    <xf numFmtId="3" fontId="7" fillId="2" borderId="0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left" vertical="center"/>
    </xf>
    <xf numFmtId="3" fontId="21" fillId="2" borderId="0" xfId="0" applyNumberFormat="1" applyFont="1" applyFill="1" applyBorder="1" applyAlignment="1">
      <alignment horizontal="left" vertical="center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left" vertical="center"/>
    </xf>
    <xf numFmtId="0" fontId="24" fillId="5" borderId="10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0" fontId="26" fillId="7" borderId="21" xfId="0" applyFont="1" applyFill="1" applyBorder="1" applyAlignment="1">
      <alignment horizontal="center" vertical="center" wrapText="1"/>
    </xf>
    <xf numFmtId="0" fontId="33" fillId="0" borderId="14" xfId="1" applyFont="1" applyFill="1" applyBorder="1" applyAlignment="1">
      <alignment horizontal="center" vertical="center"/>
    </xf>
    <xf numFmtId="0" fontId="33" fillId="0" borderId="28" xfId="1" applyFont="1" applyFill="1" applyBorder="1" applyAlignment="1">
      <alignment horizontal="center" vertical="center"/>
    </xf>
    <xf numFmtId="0" fontId="33" fillId="0" borderId="29" xfId="1" applyFont="1" applyFill="1" applyBorder="1" applyAlignment="1">
      <alignment horizontal="center" vertical="center"/>
    </xf>
    <xf numFmtId="0" fontId="33" fillId="0" borderId="31" xfId="1" applyFont="1" applyFill="1" applyBorder="1" applyAlignment="1">
      <alignment horizontal="center" vertical="center"/>
    </xf>
    <xf numFmtId="0" fontId="35" fillId="11" borderId="0" xfId="1" applyFont="1" applyFill="1" applyAlignment="1">
      <alignment horizontal="left"/>
    </xf>
    <xf numFmtId="0" fontId="11" fillId="0" borderId="0" xfId="1" applyFont="1"/>
    <xf numFmtId="0" fontId="36" fillId="0" borderId="0" xfId="1" applyFont="1"/>
    <xf numFmtId="0" fontId="36" fillId="0" borderId="37" xfId="1" applyFont="1" applyBorder="1"/>
    <xf numFmtId="0" fontId="11" fillId="12" borderId="0" xfId="1" applyFill="1" applyAlignment="1">
      <alignment horizontal="center"/>
    </xf>
    <xf numFmtId="0" fontId="34" fillId="0" borderId="0" xfId="1" applyFont="1"/>
    <xf numFmtId="0" fontId="11" fillId="0" borderId="37" xfId="1" applyBorder="1"/>
    <xf numFmtId="0" fontId="11" fillId="4" borderId="0" xfId="1" applyFont="1" applyFill="1" applyBorder="1" applyAlignment="1">
      <alignment horizontal="left" vertical="center"/>
    </xf>
    <xf numFmtId="0" fontId="36" fillId="0" borderId="0" xfId="1" applyFont="1" applyAlignment="1">
      <alignment horizontal="left"/>
    </xf>
    <xf numFmtId="0" fontId="11" fillId="0" borderId="0" xfId="1" applyAlignment="1">
      <alignment horizontal="left"/>
    </xf>
    <xf numFmtId="0" fontId="11" fillId="0" borderId="0" xfId="1" applyAlignment="1">
      <alignment horizontal="center"/>
    </xf>
    <xf numFmtId="0" fontId="0" fillId="0" borderId="0" xfId="0" applyAlignment="1">
      <alignment wrapText="1"/>
    </xf>
    <xf numFmtId="0" fontId="16" fillId="2" borderId="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9" fillId="0" borderId="72" xfId="0" applyFont="1" applyFill="1" applyBorder="1" applyAlignment="1">
      <alignment horizontal="center" vertical="center"/>
    </xf>
    <xf numFmtId="165" fontId="19" fillId="3" borderId="6" xfId="1" applyNumberFormat="1" applyFont="1" applyFill="1" applyBorder="1" applyAlignment="1">
      <alignment horizontal="center" vertical="center"/>
    </xf>
    <xf numFmtId="0" fontId="24" fillId="5" borderId="21" xfId="0" applyFont="1" applyFill="1" applyBorder="1" applyAlignment="1">
      <alignment horizontal="center" vertical="center" wrapText="1"/>
    </xf>
    <xf numFmtId="0" fontId="24" fillId="5" borderId="84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16" fillId="2" borderId="13" xfId="0" quotePrefix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46" xfId="0" applyBorder="1" applyAlignment="1">
      <alignment vertical="center" wrapText="1"/>
    </xf>
    <xf numFmtId="0" fontId="20" fillId="4" borderId="88" xfId="0" applyFont="1" applyFill="1" applyBorder="1" applyAlignment="1">
      <alignment horizontal="center" vertical="center" wrapText="1"/>
    </xf>
    <xf numFmtId="0" fontId="0" fillId="0" borderId="91" xfId="0" applyBorder="1" applyAlignment="1">
      <alignment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36" fillId="0" borderId="0" xfId="1" applyFont="1" applyBorder="1"/>
    <xf numFmtId="0" fontId="11" fillId="0" borderId="0" xfId="1" applyBorder="1"/>
    <xf numFmtId="0" fontId="33" fillId="3" borderId="32" xfId="0" applyFont="1" applyFill="1" applyBorder="1" applyAlignment="1">
      <alignment vertical="center"/>
    </xf>
    <xf numFmtId="0" fontId="11" fillId="3" borderId="33" xfId="0" applyFont="1" applyFill="1" applyBorder="1" applyAlignment="1">
      <alignment vertical="center"/>
    </xf>
    <xf numFmtId="0" fontId="33" fillId="9" borderId="39" xfId="0" applyFont="1" applyFill="1" applyBorder="1" applyAlignment="1">
      <alignment vertical="center"/>
    </xf>
    <xf numFmtId="0" fontId="33" fillId="9" borderId="40" xfId="0" applyFont="1" applyFill="1" applyBorder="1" applyAlignment="1">
      <alignment vertical="center"/>
    </xf>
    <xf numFmtId="0" fontId="33" fillId="9" borderId="40" xfId="0" applyFont="1" applyFill="1" applyBorder="1" applyAlignment="1">
      <alignment horizontal="center" vertical="center"/>
    </xf>
    <xf numFmtId="0" fontId="33" fillId="9" borderId="34" xfId="0" applyFont="1" applyFill="1" applyBorder="1" applyAlignment="1">
      <alignment vertical="center"/>
    </xf>
    <xf numFmtId="0" fontId="33" fillId="10" borderId="51" xfId="0" applyFont="1" applyFill="1" applyBorder="1" applyAlignment="1">
      <alignment horizontal="center" vertical="center"/>
    </xf>
    <xf numFmtId="165" fontId="33" fillId="10" borderId="86" xfId="0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0" fillId="0" borderId="94" xfId="0" applyBorder="1" applyAlignment="1">
      <alignment horizontal="left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left" vertical="center"/>
    </xf>
    <xf numFmtId="0" fontId="11" fillId="0" borderId="96" xfId="0" applyFont="1" applyBorder="1" applyAlignment="1">
      <alignment horizontal="center" vertical="center" wrapText="1"/>
    </xf>
    <xf numFmtId="0" fontId="11" fillId="0" borderId="97" xfId="0" applyFont="1" applyBorder="1" applyAlignment="1">
      <alignment horizontal="center" vertical="center" wrapText="1"/>
    </xf>
    <xf numFmtId="0" fontId="11" fillId="3" borderId="52" xfId="0" applyFont="1" applyFill="1" applyBorder="1" applyAlignment="1">
      <alignment vertical="center" wrapText="1"/>
    </xf>
    <xf numFmtId="0" fontId="33" fillId="9" borderId="50" xfId="0" applyFont="1" applyFill="1" applyBorder="1" applyAlignment="1">
      <alignment vertical="center"/>
    </xf>
    <xf numFmtId="0" fontId="33" fillId="9" borderId="39" xfId="0" applyFont="1" applyFill="1" applyBorder="1" applyAlignment="1">
      <alignment horizontal="center" vertical="center"/>
    </xf>
    <xf numFmtId="165" fontId="33" fillId="10" borderId="75" xfId="0" applyNumberFormat="1" applyFont="1" applyFill="1" applyBorder="1" applyAlignment="1">
      <alignment horizontal="center" vertical="center"/>
    </xf>
    <xf numFmtId="0" fontId="11" fillId="0" borderId="36" xfId="0" quotePrefix="1" applyFont="1" applyBorder="1" applyAlignment="1">
      <alignment horizontal="center" vertical="center"/>
    </xf>
    <xf numFmtId="0" fontId="11" fillId="0" borderId="94" xfId="0" applyFont="1" applyBorder="1" applyAlignment="1">
      <alignment horizontal="left" vertical="center"/>
    </xf>
    <xf numFmtId="0" fontId="11" fillId="0" borderId="94" xfId="0" applyFont="1" applyBorder="1" applyAlignment="1">
      <alignment horizontal="center" vertical="center"/>
    </xf>
    <xf numFmtId="0" fontId="11" fillId="0" borderId="95" xfId="0" applyFont="1" applyBorder="1" applyAlignment="1">
      <alignment horizontal="left" vertical="center"/>
    </xf>
    <xf numFmtId="0" fontId="11" fillId="0" borderId="96" xfId="0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7" xfId="0" applyFont="1" applyBorder="1" applyAlignment="1">
      <alignment horizontal="left" vertical="center"/>
    </xf>
    <xf numFmtId="0" fontId="11" fillId="0" borderId="47" xfId="0" applyFont="1" applyBorder="1" applyAlignment="1">
      <alignment horizontal="center" vertical="center"/>
    </xf>
    <xf numFmtId="0" fontId="11" fillId="0" borderId="34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0" fillId="0" borderId="94" xfId="0" applyBorder="1" applyAlignment="1">
      <alignment vertical="center"/>
    </xf>
    <xf numFmtId="0" fontId="0" fillId="0" borderId="95" xfId="0" applyBorder="1" applyAlignment="1">
      <alignment vertical="center"/>
    </xf>
    <xf numFmtId="0" fontId="0" fillId="0" borderId="36" xfId="0" applyBorder="1" applyAlignment="1">
      <alignment vertical="center"/>
    </xf>
    <xf numFmtId="0" fontId="11" fillId="12" borderId="0" xfId="0" applyFont="1" applyFill="1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34" fillId="0" borderId="101" xfId="0" applyFont="1" applyBorder="1" applyAlignment="1">
      <alignment horizontal="center" vertical="center"/>
    </xf>
    <xf numFmtId="0" fontId="34" fillId="0" borderId="102" xfId="0" applyFont="1" applyFill="1" applyBorder="1" applyAlignment="1">
      <alignment vertical="center" wrapText="1"/>
    </xf>
    <xf numFmtId="0" fontId="33" fillId="3" borderId="49" xfId="0" applyFont="1" applyFill="1" applyBorder="1" applyAlignment="1">
      <alignment vertical="center"/>
    </xf>
    <xf numFmtId="0" fontId="11" fillId="3" borderId="49" xfId="0" applyFont="1" applyFill="1" applyBorder="1" applyAlignment="1">
      <alignment vertical="center" wrapText="1"/>
    </xf>
    <xf numFmtId="165" fontId="33" fillId="9" borderId="75" xfId="0" applyNumberFormat="1" applyFont="1" applyFill="1" applyBorder="1" applyAlignment="1">
      <alignment horizontal="center" vertical="center"/>
    </xf>
    <xf numFmtId="0" fontId="11" fillId="0" borderId="47" xfId="0" quotePrefix="1" applyFont="1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4" fillId="0" borderId="99" xfId="0" applyFont="1" applyBorder="1" applyAlignment="1">
      <alignment horizontal="center" vertical="center"/>
    </xf>
    <xf numFmtId="0" fontId="34" fillId="0" borderId="100" xfId="0" applyFont="1" applyFill="1" applyBorder="1" applyAlignment="1">
      <alignment vertical="center" wrapText="1"/>
    </xf>
    <xf numFmtId="0" fontId="0" fillId="0" borderId="99" xfId="0" applyBorder="1" applyAlignment="1">
      <alignment vertical="center" wrapText="1"/>
    </xf>
    <xf numFmtId="0" fontId="0" fillId="0" borderId="92" xfId="0" applyBorder="1" applyAlignment="1">
      <alignment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vertical="center"/>
    </xf>
    <xf numFmtId="0" fontId="11" fillId="0" borderId="105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3" borderId="107" xfId="0" applyFont="1" applyFill="1" applyBorder="1" applyAlignment="1">
      <alignment vertical="center" wrapText="1"/>
    </xf>
    <xf numFmtId="0" fontId="33" fillId="9" borderId="108" xfId="0" applyFont="1" applyFill="1" applyBorder="1" applyAlignment="1">
      <alignment vertical="center"/>
    </xf>
    <xf numFmtId="0" fontId="33" fillId="9" borderId="109" xfId="0" applyFont="1" applyFill="1" applyBorder="1" applyAlignment="1">
      <alignment vertical="center"/>
    </xf>
    <xf numFmtId="0" fontId="33" fillId="9" borderId="109" xfId="0" applyFont="1" applyFill="1" applyBorder="1" applyAlignment="1">
      <alignment horizontal="center" vertical="center"/>
    </xf>
    <xf numFmtId="0" fontId="33" fillId="9" borderId="110" xfId="0" applyFont="1" applyFill="1" applyBorder="1" applyAlignment="1">
      <alignment vertical="center"/>
    </xf>
    <xf numFmtId="0" fontId="33" fillId="9" borderId="108" xfId="0" applyFont="1" applyFill="1" applyBorder="1" applyAlignment="1">
      <alignment horizontal="center" vertical="center"/>
    </xf>
    <xf numFmtId="165" fontId="33" fillId="9" borderId="111" xfId="0" applyNumberFormat="1" applyFont="1" applyFill="1" applyBorder="1" applyAlignment="1">
      <alignment horizontal="center" vertical="center"/>
    </xf>
    <xf numFmtId="0" fontId="11" fillId="0" borderId="36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0" fillId="0" borderId="99" xfId="0" applyBorder="1"/>
    <xf numFmtId="0" fontId="0" fillId="0" borderId="101" xfId="0" applyBorder="1" applyAlignment="1">
      <alignment horizontal="center" vertical="center"/>
    </xf>
    <xf numFmtId="0" fontId="0" fillId="0" borderId="10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0" fillId="9" borderId="56" xfId="0" applyFill="1" applyBorder="1" applyAlignment="1">
      <alignment vertical="center"/>
    </xf>
    <xf numFmtId="0" fontId="0" fillId="9" borderId="56" xfId="0" applyFill="1" applyBorder="1" applyAlignment="1">
      <alignment horizontal="center" vertical="center"/>
    </xf>
    <xf numFmtId="0" fontId="33" fillId="9" borderId="57" xfId="0" applyFont="1" applyFill="1" applyBorder="1" applyAlignment="1">
      <alignment horizontal="center" vertical="center"/>
    </xf>
    <xf numFmtId="0" fontId="33" fillId="0" borderId="112" xfId="0" applyFont="1" applyFill="1" applyBorder="1" applyAlignment="1">
      <alignment horizontal="center" vertical="center"/>
    </xf>
    <xf numFmtId="0" fontId="0" fillId="0" borderId="42" xfId="0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4" fillId="0" borderId="44" xfId="0" applyFont="1" applyBorder="1" applyAlignment="1">
      <alignment horizontal="center" vertical="center"/>
    </xf>
    <xf numFmtId="0" fontId="34" fillId="0" borderId="45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1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3" fontId="12" fillId="2" borderId="85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80" xfId="0" applyNumberFormat="1" applyFont="1" applyFill="1" applyBorder="1" applyAlignment="1" applyProtection="1">
      <alignment horizontal="center" vertical="center" wrapText="1"/>
    </xf>
    <xf numFmtId="3" fontId="27" fillId="2" borderId="90" xfId="0" applyNumberFormat="1" applyFont="1" applyFill="1" applyBorder="1" applyAlignment="1" applyProtection="1">
      <alignment horizontal="center" vertical="center" wrapText="1"/>
    </xf>
    <xf numFmtId="3" fontId="29" fillId="2" borderId="80" xfId="0" applyNumberFormat="1" applyFont="1" applyFill="1" applyBorder="1" applyAlignment="1" applyProtection="1">
      <alignment horizontal="center" vertical="center" wrapText="1"/>
    </xf>
    <xf numFmtId="3" fontId="29" fillId="2" borderId="83" xfId="0" applyNumberFormat="1" applyFont="1" applyFill="1" applyBorder="1" applyAlignment="1" applyProtection="1">
      <alignment horizontal="center" vertical="center" wrapText="1"/>
    </xf>
    <xf numFmtId="3" fontId="29" fillId="2" borderId="82" xfId="0" applyNumberFormat="1" applyFont="1" applyFill="1" applyBorder="1" applyAlignment="1" applyProtection="1">
      <alignment horizontal="center" vertical="center" wrapText="1"/>
    </xf>
    <xf numFmtId="3" fontId="30" fillId="2" borderId="83" xfId="0" applyNumberFormat="1" applyFont="1" applyFill="1" applyBorder="1" applyAlignment="1" applyProtection="1">
      <alignment horizontal="center" vertical="center" wrapText="1"/>
    </xf>
    <xf numFmtId="164" fontId="28" fillId="0" borderId="81" xfId="0" applyNumberFormat="1" applyFont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15" xfId="0" applyNumberFormat="1" applyFont="1" applyBorder="1" applyAlignment="1" applyProtection="1">
      <alignment horizontal="center" vertical="center" wrapText="1"/>
    </xf>
    <xf numFmtId="3" fontId="12" fillId="2" borderId="73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1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22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2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74" xfId="0" applyNumberFormat="1" applyFont="1" applyFill="1" applyBorder="1" applyAlignment="1" applyProtection="1">
      <alignment horizontal="center" vertical="center" wrapText="1"/>
    </xf>
    <xf numFmtId="3" fontId="27" fillId="2" borderId="77" xfId="0" applyNumberFormat="1" applyFont="1" applyFill="1" applyBorder="1" applyAlignment="1" applyProtection="1">
      <alignment horizontal="center" vertical="center" wrapText="1"/>
    </xf>
    <xf numFmtId="3" fontId="29" fillId="2" borderId="58" xfId="0" applyNumberFormat="1" applyFont="1" applyFill="1" applyBorder="1" applyAlignment="1" applyProtection="1">
      <alignment horizontal="center" vertical="center" wrapText="1"/>
    </xf>
    <xf numFmtId="3" fontId="29" fillId="2" borderId="63" xfId="0" applyNumberFormat="1" applyFont="1" applyFill="1" applyBorder="1" applyAlignment="1" applyProtection="1">
      <alignment horizontal="center" vertical="center" wrapText="1"/>
    </xf>
    <xf numFmtId="3" fontId="29" fillId="2" borderId="60" xfId="0" applyNumberFormat="1" applyFont="1" applyFill="1" applyBorder="1" applyAlignment="1" applyProtection="1">
      <alignment horizontal="center" vertical="center" wrapText="1"/>
    </xf>
    <xf numFmtId="3" fontId="29" fillId="2" borderId="59" xfId="0" applyNumberFormat="1" applyFont="1" applyFill="1" applyBorder="1" applyAlignment="1" applyProtection="1">
      <alignment horizontal="center" vertical="center" wrapText="1"/>
    </xf>
    <xf numFmtId="3" fontId="30" fillId="2" borderId="60" xfId="0" applyNumberFormat="1" applyFont="1" applyFill="1" applyBorder="1" applyAlignment="1" applyProtection="1">
      <alignment horizontal="center" vertical="center" wrapText="1"/>
    </xf>
    <xf numFmtId="3" fontId="30" fillId="2" borderId="61" xfId="0" applyNumberFormat="1" applyFont="1" applyFill="1" applyBorder="1" applyAlignment="1" applyProtection="1">
      <alignment horizontal="center" vertical="center" wrapText="1"/>
    </xf>
    <xf numFmtId="3" fontId="12" fillId="2" borderId="64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6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79" xfId="0" applyNumberFormat="1" applyFont="1" applyFill="1" applyBorder="1" applyAlignment="1" applyProtection="1">
      <alignment horizontal="center" vertical="center" wrapText="1"/>
      <protection locked="0"/>
    </xf>
    <xf numFmtId="3" fontId="29" fillId="2" borderId="61" xfId="0" applyNumberFormat="1" applyFont="1" applyFill="1" applyBorder="1" applyAlignment="1" applyProtection="1">
      <alignment horizontal="center" vertical="center" wrapText="1"/>
    </xf>
    <xf numFmtId="164" fontId="13" fillId="0" borderId="81" xfId="0" applyNumberFormat="1" applyFont="1" applyBorder="1" applyAlignment="1" applyProtection="1">
      <alignment horizontal="center" vertical="center" wrapText="1"/>
    </xf>
    <xf numFmtId="3" fontId="12" fillId="2" borderId="69" xfId="0" applyNumberFormat="1" applyFont="1" applyFill="1" applyBorder="1" applyAlignment="1" applyProtection="1">
      <alignment horizontal="center" vertical="center" wrapText="1"/>
      <protection locked="0"/>
    </xf>
    <xf numFmtId="3" fontId="27" fillId="2" borderId="58" xfId="0" applyNumberFormat="1" applyFont="1" applyFill="1" applyBorder="1" applyAlignment="1" applyProtection="1">
      <alignment horizontal="center" vertical="center" wrapText="1"/>
    </xf>
    <xf numFmtId="3" fontId="27" fillId="2" borderId="78" xfId="0" applyNumberFormat="1" applyFont="1" applyFill="1" applyBorder="1" applyAlignment="1" applyProtection="1">
      <alignment horizontal="center" vertical="center" wrapText="1"/>
    </xf>
    <xf numFmtId="3" fontId="12" fillId="2" borderId="7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7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7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5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88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7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8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86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2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33" fillId="3" borderId="54" xfId="0" applyFont="1" applyFill="1" applyBorder="1" applyAlignment="1">
      <alignment horizontal="left" vertical="center"/>
    </xf>
    <xf numFmtId="0" fontId="33" fillId="3" borderId="55" xfId="0" applyFont="1" applyFill="1" applyBorder="1" applyAlignment="1">
      <alignment horizontal="left" vertical="center"/>
    </xf>
    <xf numFmtId="0" fontId="34" fillId="0" borderId="103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4" fillId="0" borderId="104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vertical="center" wrapText="1"/>
    </xf>
    <xf numFmtId="0" fontId="11" fillId="0" borderId="103" xfId="0" applyFont="1" applyBorder="1" applyAlignment="1">
      <alignment vertical="center" wrapText="1"/>
    </xf>
    <xf numFmtId="0" fontId="34" fillId="0" borderId="99" xfId="0" applyFont="1" applyBorder="1" applyAlignment="1">
      <alignment horizontal="center" vertical="center"/>
    </xf>
    <xf numFmtId="0" fontId="34" fillId="0" borderId="100" xfId="0" applyFont="1" applyFill="1" applyBorder="1" applyAlignment="1">
      <alignment vertical="center" wrapText="1"/>
    </xf>
    <xf numFmtId="0" fontId="34" fillId="0" borderId="99" xfId="0" applyFont="1" applyFill="1" applyBorder="1" applyAlignment="1">
      <alignment horizontal="center" vertical="center"/>
    </xf>
    <xf numFmtId="0" fontId="0" fillId="0" borderId="91" xfId="0" applyBorder="1" applyAlignment="1">
      <alignment vertical="center" wrapText="1"/>
    </xf>
    <xf numFmtId="0" fontId="0" fillId="0" borderId="93" xfId="0" applyBorder="1" applyAlignment="1">
      <alignment vertical="center" wrapText="1"/>
    </xf>
    <xf numFmtId="0" fontId="0" fillId="0" borderId="103" xfId="0" applyBorder="1" applyAlignment="1">
      <alignment horizontal="center" vertical="center"/>
    </xf>
    <xf numFmtId="0" fontId="0" fillId="0" borderId="104" xfId="0" applyBorder="1" applyAlignment="1">
      <alignment vertical="center" wrapText="1"/>
    </xf>
    <xf numFmtId="0" fontId="32" fillId="0" borderId="23" xfId="1" applyFont="1" applyBorder="1" applyAlignment="1">
      <alignment horizontal="center" vertical="center" wrapText="1"/>
    </xf>
    <xf numFmtId="0" fontId="32" fillId="0" borderId="24" xfId="1" applyFont="1" applyBorder="1" applyAlignment="1">
      <alignment horizontal="center" vertical="center" wrapText="1"/>
    </xf>
    <xf numFmtId="0" fontId="32" fillId="0" borderId="26" xfId="1" applyFont="1" applyBorder="1" applyAlignment="1">
      <alignment horizontal="center" vertical="center" wrapText="1"/>
    </xf>
    <xf numFmtId="0" fontId="32" fillId="0" borderId="27" xfId="1" applyFont="1" applyBorder="1" applyAlignment="1">
      <alignment horizontal="center" vertical="center" wrapText="1"/>
    </xf>
    <xf numFmtId="0" fontId="32" fillId="0" borderId="25" xfId="1" applyFont="1" applyBorder="1" applyAlignment="1">
      <alignment horizontal="center" vertical="center" wrapText="1"/>
    </xf>
    <xf numFmtId="0" fontId="11" fillId="0" borderId="25" xfId="1" applyBorder="1" applyAlignment="1">
      <alignment horizontal="center" vertical="center" wrapText="1"/>
    </xf>
    <xf numFmtId="0" fontId="33" fillId="0" borderId="30" xfId="1" applyFont="1" applyFill="1" applyBorder="1" applyAlignment="1">
      <alignment horizontal="center" vertical="center"/>
    </xf>
    <xf numFmtId="0" fontId="11" fillId="0" borderId="30" xfId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1" fillId="0" borderId="33" xfId="0" applyFon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98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11" fillId="0" borderId="91" xfId="0" applyFont="1" applyBorder="1" applyAlignment="1">
      <alignment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6" fillId="8" borderId="20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7638" y="0"/>
          <a:ext cx="567545" cy="7594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0938" y="0"/>
          <a:ext cx="567545" cy="75940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57638" y="0"/>
          <a:ext cx="567545" cy="75940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1438" y="0"/>
          <a:ext cx="567545" cy="759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365413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063" y="0"/>
          <a:ext cx="567545" cy="759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365413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57713" y="0"/>
          <a:ext cx="567545" cy="759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346363</xdr:colOff>
      <xdr:row>0</xdr:row>
      <xdr:rowOff>0</xdr:rowOff>
    </xdr:from>
    <xdr:to>
      <xdr:col>15</xdr:col>
      <xdr:colOff>913908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5388" y="0"/>
          <a:ext cx="567545" cy="759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470188</xdr:colOff>
      <xdr:row>0</xdr:row>
      <xdr:rowOff>0</xdr:rowOff>
    </xdr:from>
    <xdr:to>
      <xdr:col>16</xdr:col>
      <xdr:colOff>9033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95738" y="0"/>
          <a:ext cx="567545" cy="759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48188" y="0"/>
          <a:ext cx="567545" cy="7594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355888</xdr:colOff>
      <xdr:row>0</xdr:row>
      <xdr:rowOff>0</xdr:rowOff>
    </xdr:from>
    <xdr:to>
      <xdr:col>15</xdr:col>
      <xdr:colOff>923433</xdr:colOff>
      <xdr:row>2</xdr:row>
      <xdr:rowOff>187902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33913" y="0"/>
          <a:ext cx="567545" cy="7594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finitiu/Indicadores%20Operativos%202019%20por%20&#225;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 Grado Satisfacción Sector"/>
      <sheetName val="ASID - SECTOR"/>
      <sheetName val="ASID - ÁREA"/>
      <sheetName val="ASID - COMUNIDAD"/>
      <sheetName val="Metas 2018"/>
      <sheetName val="Satisfacción Usuarios"/>
      <sheetName val="Dif ITCP Deleg RM"/>
      <sheetName val="Dif ITCC Deleg RM"/>
      <sheetName val="% Consumido"/>
      <sheetName val="IO - Resumen Sector"/>
      <sheetName val="IO - Detalle Sector"/>
      <sheetName val="IO - Resumen Área"/>
      <sheetName val="IO - Detalle Área"/>
      <sheetName val="IO - Resumen Comunidad"/>
      <sheetName val="IO - Detalle Comunidad"/>
    </sheetNames>
    <sheetDataSet>
      <sheetData sheetId="0" refreshError="1"/>
      <sheetData sheetId="1" refreshError="1"/>
      <sheetData sheetId="2">
        <row r="10">
          <cell r="Q10" t="str">
            <v>SELECCIONE UNA</v>
          </cell>
        </row>
        <row r="11">
          <cell r="Q11" t="str">
            <v>Alicante</v>
          </cell>
        </row>
        <row r="12">
          <cell r="Q12" t="str">
            <v>Andalucía Occidental</v>
          </cell>
        </row>
        <row r="13">
          <cell r="Q13" t="str">
            <v>Andalucía Oriental</v>
          </cell>
        </row>
        <row r="14">
          <cell r="Q14" t="str">
            <v>Barcelona</v>
          </cell>
        </row>
        <row r="15">
          <cell r="Q15" t="str">
            <v>Catalunya Norte</v>
          </cell>
        </row>
        <row r="16">
          <cell r="Q16" t="str">
            <v>Catalunya Sur</v>
          </cell>
        </row>
        <row r="17">
          <cell r="Q17" t="str">
            <v>Cpl. Aragón</v>
          </cell>
        </row>
        <row r="18">
          <cell r="Q18" t="str">
            <v>Cpl. Asturias</v>
          </cell>
        </row>
        <row r="19">
          <cell r="Q19" t="str">
            <v>Cpl. Canarias</v>
          </cell>
        </row>
        <row r="20">
          <cell r="Q20" t="str">
            <v>Cpl. Cantabria</v>
          </cell>
        </row>
        <row r="21">
          <cell r="Q21" t="str">
            <v>Cpl. Castilla y León</v>
          </cell>
        </row>
        <row r="22">
          <cell r="Q22" t="str">
            <v>Cpl. Castilla-La Mancha</v>
          </cell>
        </row>
        <row r="23">
          <cell r="Q23" t="str">
            <v>Cpl. Euskadi</v>
          </cell>
        </row>
        <row r="24">
          <cell r="Q24" t="str">
            <v>Cpl. Extremadura</v>
          </cell>
        </row>
        <row r="25">
          <cell r="Q25" t="str">
            <v>Cpl. Galicia</v>
          </cell>
        </row>
        <row r="26">
          <cell r="Q26" t="str">
            <v>Cpl. Illes Balears</v>
          </cell>
        </row>
        <row r="27">
          <cell r="Q27" t="str">
            <v>Cpl. La Rioja</v>
          </cell>
        </row>
        <row r="28">
          <cell r="Q28" t="str">
            <v>Cpl. Murcia</v>
          </cell>
        </row>
        <row r="29">
          <cell r="Q29" t="str">
            <v>Cpl. Navarra</v>
          </cell>
        </row>
        <row r="30">
          <cell r="Q30" t="str">
            <v>Hospitales</v>
          </cell>
        </row>
        <row r="31">
          <cell r="Q31" t="str">
            <v>Madrid Centro</v>
          </cell>
        </row>
        <row r="32">
          <cell r="Q32" t="str">
            <v>Madrid Norte</v>
          </cell>
        </row>
        <row r="33">
          <cell r="Q33" t="str">
            <v>Madrid Sur</v>
          </cell>
        </row>
        <row r="34">
          <cell r="Q34" t="str">
            <v>Valencia - Castellón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31"/>
  <sheetViews>
    <sheetView workbookViewId="0"/>
  </sheetViews>
  <sheetFormatPr baseColWidth="10" defaultRowHeight="15" customHeight="1" x14ac:dyDescent="0.2"/>
  <cols>
    <col min="1" max="1" width="26.85546875" style="14" customWidth="1"/>
    <col min="2" max="256" width="11.42578125" style="14"/>
    <col min="257" max="257" width="24.42578125" style="14" customWidth="1"/>
    <col min="258" max="512" width="11.42578125" style="14"/>
    <col min="513" max="513" width="24.42578125" style="14" customWidth="1"/>
    <col min="514" max="768" width="11.42578125" style="14"/>
    <col min="769" max="769" width="24.42578125" style="14" customWidth="1"/>
    <col min="770" max="1024" width="11.42578125" style="14"/>
    <col min="1025" max="1025" width="24.42578125" style="14" customWidth="1"/>
    <col min="1026" max="1280" width="11.42578125" style="14"/>
    <col min="1281" max="1281" width="24.42578125" style="14" customWidth="1"/>
    <col min="1282" max="1536" width="11.42578125" style="14"/>
    <col min="1537" max="1537" width="24.42578125" style="14" customWidth="1"/>
    <col min="1538" max="1792" width="11.42578125" style="14"/>
    <col min="1793" max="1793" width="24.42578125" style="14" customWidth="1"/>
    <col min="1794" max="2048" width="11.42578125" style="14"/>
    <col min="2049" max="2049" width="24.42578125" style="14" customWidth="1"/>
    <col min="2050" max="2304" width="11.42578125" style="14"/>
    <col min="2305" max="2305" width="24.42578125" style="14" customWidth="1"/>
    <col min="2306" max="2560" width="11.42578125" style="14"/>
    <col min="2561" max="2561" width="24.42578125" style="14" customWidth="1"/>
    <col min="2562" max="2816" width="11.42578125" style="14"/>
    <col min="2817" max="2817" width="24.42578125" style="14" customWidth="1"/>
    <col min="2818" max="3072" width="11.42578125" style="14"/>
    <col min="3073" max="3073" width="24.42578125" style="14" customWidth="1"/>
    <col min="3074" max="3328" width="11.42578125" style="14"/>
    <col min="3329" max="3329" width="24.42578125" style="14" customWidth="1"/>
    <col min="3330" max="3584" width="11.42578125" style="14"/>
    <col min="3585" max="3585" width="24.42578125" style="14" customWidth="1"/>
    <col min="3586" max="3840" width="11.42578125" style="14"/>
    <col min="3841" max="3841" width="24.42578125" style="14" customWidth="1"/>
    <col min="3842" max="4096" width="11.42578125" style="14"/>
    <col min="4097" max="4097" width="24.42578125" style="14" customWidth="1"/>
    <col min="4098" max="4352" width="11.42578125" style="14"/>
    <col min="4353" max="4353" width="24.42578125" style="14" customWidth="1"/>
    <col min="4354" max="4608" width="11.42578125" style="14"/>
    <col min="4609" max="4609" width="24.42578125" style="14" customWidth="1"/>
    <col min="4610" max="4864" width="11.42578125" style="14"/>
    <col min="4865" max="4865" width="24.42578125" style="14" customWidth="1"/>
    <col min="4866" max="5120" width="11.42578125" style="14"/>
    <col min="5121" max="5121" width="24.42578125" style="14" customWidth="1"/>
    <col min="5122" max="5376" width="11.42578125" style="14"/>
    <col min="5377" max="5377" width="24.42578125" style="14" customWidth="1"/>
    <col min="5378" max="5632" width="11.42578125" style="14"/>
    <col min="5633" max="5633" width="24.42578125" style="14" customWidth="1"/>
    <col min="5634" max="5888" width="11.42578125" style="14"/>
    <col min="5889" max="5889" width="24.42578125" style="14" customWidth="1"/>
    <col min="5890" max="6144" width="11.42578125" style="14"/>
    <col min="6145" max="6145" width="24.42578125" style="14" customWidth="1"/>
    <col min="6146" max="6400" width="11.42578125" style="14"/>
    <col min="6401" max="6401" width="24.42578125" style="14" customWidth="1"/>
    <col min="6402" max="6656" width="11.42578125" style="14"/>
    <col min="6657" max="6657" width="24.42578125" style="14" customWidth="1"/>
    <col min="6658" max="6912" width="11.42578125" style="14"/>
    <col min="6913" max="6913" width="24.42578125" style="14" customWidth="1"/>
    <col min="6914" max="7168" width="11.42578125" style="14"/>
    <col min="7169" max="7169" width="24.42578125" style="14" customWidth="1"/>
    <col min="7170" max="7424" width="11.42578125" style="14"/>
    <col min="7425" max="7425" width="24.42578125" style="14" customWidth="1"/>
    <col min="7426" max="7680" width="11.42578125" style="14"/>
    <col min="7681" max="7681" width="24.42578125" style="14" customWidth="1"/>
    <col min="7682" max="7936" width="11.42578125" style="14"/>
    <col min="7937" max="7937" width="24.42578125" style="14" customWidth="1"/>
    <col min="7938" max="8192" width="11.42578125" style="14"/>
    <col min="8193" max="8193" width="24.42578125" style="14" customWidth="1"/>
    <col min="8194" max="8448" width="11.42578125" style="14"/>
    <col min="8449" max="8449" width="24.42578125" style="14" customWidth="1"/>
    <col min="8450" max="8704" width="11.42578125" style="14"/>
    <col min="8705" max="8705" width="24.42578125" style="14" customWidth="1"/>
    <col min="8706" max="8960" width="11.42578125" style="14"/>
    <col min="8961" max="8961" width="24.42578125" style="14" customWidth="1"/>
    <col min="8962" max="9216" width="11.42578125" style="14"/>
    <col min="9217" max="9217" width="24.42578125" style="14" customWidth="1"/>
    <col min="9218" max="9472" width="11.42578125" style="14"/>
    <col min="9473" max="9473" width="24.42578125" style="14" customWidth="1"/>
    <col min="9474" max="9728" width="11.42578125" style="14"/>
    <col min="9729" max="9729" width="24.42578125" style="14" customWidth="1"/>
    <col min="9730" max="9984" width="11.42578125" style="14"/>
    <col min="9985" max="9985" width="24.42578125" style="14" customWidth="1"/>
    <col min="9986" max="10240" width="11.42578125" style="14"/>
    <col min="10241" max="10241" width="24.42578125" style="14" customWidth="1"/>
    <col min="10242" max="10496" width="11.42578125" style="14"/>
    <col min="10497" max="10497" width="24.42578125" style="14" customWidth="1"/>
    <col min="10498" max="10752" width="11.42578125" style="14"/>
    <col min="10753" max="10753" width="24.42578125" style="14" customWidth="1"/>
    <col min="10754" max="11008" width="11.42578125" style="14"/>
    <col min="11009" max="11009" width="24.42578125" style="14" customWidth="1"/>
    <col min="11010" max="11264" width="11.42578125" style="14"/>
    <col min="11265" max="11265" width="24.42578125" style="14" customWidth="1"/>
    <col min="11266" max="11520" width="11.42578125" style="14"/>
    <col min="11521" max="11521" width="24.42578125" style="14" customWidth="1"/>
    <col min="11522" max="11776" width="11.42578125" style="14"/>
    <col min="11777" max="11777" width="24.42578125" style="14" customWidth="1"/>
    <col min="11778" max="12032" width="11.42578125" style="14"/>
    <col min="12033" max="12033" width="24.42578125" style="14" customWidth="1"/>
    <col min="12034" max="12288" width="11.42578125" style="14"/>
    <col min="12289" max="12289" width="24.42578125" style="14" customWidth="1"/>
    <col min="12290" max="12544" width="11.42578125" style="14"/>
    <col min="12545" max="12545" width="24.42578125" style="14" customWidth="1"/>
    <col min="12546" max="12800" width="11.42578125" style="14"/>
    <col min="12801" max="12801" width="24.42578125" style="14" customWidth="1"/>
    <col min="12802" max="13056" width="11.42578125" style="14"/>
    <col min="13057" max="13057" width="24.42578125" style="14" customWidth="1"/>
    <col min="13058" max="13312" width="11.42578125" style="14"/>
    <col min="13313" max="13313" width="24.42578125" style="14" customWidth="1"/>
    <col min="13314" max="13568" width="11.42578125" style="14"/>
    <col min="13569" max="13569" width="24.42578125" style="14" customWidth="1"/>
    <col min="13570" max="13824" width="11.42578125" style="14"/>
    <col min="13825" max="13825" width="24.42578125" style="14" customWidth="1"/>
    <col min="13826" max="14080" width="11.42578125" style="14"/>
    <col min="14081" max="14081" width="24.42578125" style="14" customWidth="1"/>
    <col min="14082" max="14336" width="11.42578125" style="14"/>
    <col min="14337" max="14337" width="24.42578125" style="14" customWidth="1"/>
    <col min="14338" max="14592" width="11.42578125" style="14"/>
    <col min="14593" max="14593" width="24.42578125" style="14" customWidth="1"/>
    <col min="14594" max="14848" width="11.42578125" style="14"/>
    <col min="14849" max="14849" width="24.42578125" style="14" customWidth="1"/>
    <col min="14850" max="15104" width="11.42578125" style="14"/>
    <col min="15105" max="15105" width="24.42578125" style="14" customWidth="1"/>
    <col min="15106" max="15360" width="11.42578125" style="14"/>
    <col min="15361" max="15361" width="24.42578125" style="14" customWidth="1"/>
    <col min="15362" max="15616" width="11.42578125" style="14"/>
    <col min="15617" max="15617" width="24.42578125" style="14" customWidth="1"/>
    <col min="15618" max="15872" width="11.42578125" style="14"/>
    <col min="15873" max="15873" width="24.42578125" style="14" customWidth="1"/>
    <col min="15874" max="16128" width="11.42578125" style="14"/>
    <col min="16129" max="16129" width="24.42578125" style="14" customWidth="1"/>
    <col min="16130" max="16384" width="11.42578125" style="14"/>
  </cols>
  <sheetData>
    <row r="1" spans="1:3" ht="24.75" customHeight="1" thickBot="1" x14ac:dyDescent="0.25">
      <c r="A1" s="62" t="s">
        <v>27</v>
      </c>
      <c r="B1" s="62" t="s">
        <v>28</v>
      </c>
      <c r="C1" s="62" t="s">
        <v>29</v>
      </c>
    </row>
    <row r="2" spans="1:3" ht="17.25" customHeight="1" thickBot="1" x14ac:dyDescent="0.25">
      <c r="A2" s="15" t="s">
        <v>30</v>
      </c>
      <c r="B2" s="16">
        <f>SUM(B3:B5)</f>
        <v>21</v>
      </c>
      <c r="C2" s="17">
        <f>SUM(C3:C5)</f>
        <v>18.5</v>
      </c>
    </row>
    <row r="3" spans="1:3" ht="17.25" customHeight="1" x14ac:dyDescent="0.2">
      <c r="A3" s="69" t="s">
        <v>31</v>
      </c>
      <c r="B3" s="70">
        <v>9</v>
      </c>
      <c r="C3" s="70">
        <v>7.9</v>
      </c>
    </row>
    <row r="4" spans="1:3" ht="17.25" customHeight="1" x14ac:dyDescent="0.2">
      <c r="A4" s="71" t="s">
        <v>32</v>
      </c>
      <c r="B4" s="72">
        <v>6</v>
      </c>
      <c r="C4" s="72">
        <v>5.5</v>
      </c>
    </row>
    <row r="5" spans="1:3" ht="17.25" customHeight="1" thickBot="1" x14ac:dyDescent="0.25">
      <c r="A5" s="71" t="s">
        <v>33</v>
      </c>
      <c r="B5" s="72">
        <v>6</v>
      </c>
      <c r="C5" s="72">
        <v>5.1000000000000005</v>
      </c>
    </row>
    <row r="6" spans="1:3" ht="17.25" customHeight="1" thickBot="1" x14ac:dyDescent="0.25">
      <c r="A6" s="15" t="s">
        <v>34</v>
      </c>
      <c r="B6" s="16">
        <f>SUM(B7:B12)</f>
        <v>21</v>
      </c>
      <c r="C6" s="17">
        <f>SUM(C7:C12)</f>
        <v>19.899999999999999</v>
      </c>
    </row>
    <row r="7" spans="1:3" ht="17.25" customHeight="1" x14ac:dyDescent="0.2">
      <c r="A7" s="71" t="s">
        <v>35</v>
      </c>
      <c r="B7" s="72">
        <v>7</v>
      </c>
      <c r="C7" s="72">
        <v>6</v>
      </c>
    </row>
    <row r="8" spans="1:3" ht="17.25" customHeight="1" x14ac:dyDescent="0.2">
      <c r="A8" s="71" t="s">
        <v>36</v>
      </c>
      <c r="B8" s="72">
        <v>2</v>
      </c>
      <c r="C8" s="72">
        <v>2</v>
      </c>
    </row>
    <row r="9" spans="1:3" ht="17.25" customHeight="1" x14ac:dyDescent="0.2">
      <c r="A9" s="71" t="s">
        <v>184</v>
      </c>
      <c r="B9" s="72">
        <v>3</v>
      </c>
      <c r="C9" s="72">
        <v>3</v>
      </c>
    </row>
    <row r="10" spans="1:3" ht="17.25" customHeight="1" x14ac:dyDescent="0.2">
      <c r="A10" s="71" t="s">
        <v>37</v>
      </c>
      <c r="B10" s="72">
        <v>5</v>
      </c>
      <c r="C10" s="72">
        <v>4.9000000000000004</v>
      </c>
    </row>
    <row r="11" spans="1:3" ht="17.25" customHeight="1" x14ac:dyDescent="0.2">
      <c r="A11" s="71" t="s">
        <v>38</v>
      </c>
      <c r="B11" s="72">
        <v>3</v>
      </c>
      <c r="C11" s="72">
        <v>3</v>
      </c>
    </row>
    <row r="12" spans="1:3" ht="17.25" customHeight="1" thickBot="1" x14ac:dyDescent="0.25">
      <c r="A12" s="71" t="s">
        <v>39</v>
      </c>
      <c r="B12" s="72">
        <v>1</v>
      </c>
      <c r="C12" s="72">
        <v>1</v>
      </c>
    </row>
    <row r="13" spans="1:3" ht="17.25" customHeight="1" thickBot="1" x14ac:dyDescent="0.25">
      <c r="A13" s="15" t="s">
        <v>40</v>
      </c>
      <c r="B13" s="16">
        <f>SUM(B14:B20)</f>
        <v>18</v>
      </c>
      <c r="C13" s="17">
        <f>SUM(C14:C20)</f>
        <v>16.399999999999999</v>
      </c>
    </row>
    <row r="14" spans="1:3" ht="17.25" customHeight="1" x14ac:dyDescent="0.2">
      <c r="A14" s="71" t="s">
        <v>41</v>
      </c>
      <c r="B14" s="72">
        <v>3</v>
      </c>
      <c r="C14" s="72">
        <v>3</v>
      </c>
    </row>
    <row r="15" spans="1:3" ht="17.25" customHeight="1" x14ac:dyDescent="0.2">
      <c r="A15" s="71" t="s">
        <v>42</v>
      </c>
      <c r="B15" s="72">
        <v>3</v>
      </c>
      <c r="C15" s="72">
        <v>3</v>
      </c>
    </row>
    <row r="16" spans="1:3" ht="17.25" customHeight="1" x14ac:dyDescent="0.2">
      <c r="A16" s="71" t="s">
        <v>43</v>
      </c>
      <c r="B16" s="72">
        <v>3</v>
      </c>
      <c r="C16" s="72">
        <v>3</v>
      </c>
    </row>
    <row r="17" spans="1:3" ht="17.25" customHeight="1" x14ac:dyDescent="0.2">
      <c r="A17" s="71" t="s">
        <v>44</v>
      </c>
      <c r="B17" s="72">
        <v>4</v>
      </c>
      <c r="C17" s="72">
        <v>3.6</v>
      </c>
    </row>
    <row r="18" spans="1:3" ht="17.25" customHeight="1" x14ac:dyDescent="0.2">
      <c r="A18" s="71" t="s">
        <v>45</v>
      </c>
      <c r="B18" s="72">
        <v>2</v>
      </c>
      <c r="C18" s="72">
        <v>1</v>
      </c>
    </row>
    <row r="19" spans="1:3" ht="17.25" customHeight="1" x14ac:dyDescent="0.2">
      <c r="A19" s="71" t="s">
        <v>46</v>
      </c>
      <c r="B19" s="72">
        <v>1</v>
      </c>
      <c r="C19" s="72">
        <v>1</v>
      </c>
    </row>
    <row r="20" spans="1:3" ht="17.25" customHeight="1" thickBot="1" x14ac:dyDescent="0.25">
      <c r="A20" s="71" t="s">
        <v>47</v>
      </c>
      <c r="B20" s="72">
        <v>2</v>
      </c>
      <c r="C20" s="72">
        <v>1.8</v>
      </c>
    </row>
    <row r="21" spans="1:3" ht="17.25" customHeight="1" thickBot="1" x14ac:dyDescent="0.25">
      <c r="A21" s="15" t="s">
        <v>48</v>
      </c>
      <c r="B21" s="16">
        <f>SUM(B22:B28)</f>
        <v>23</v>
      </c>
      <c r="C21" s="17">
        <f>SUM(C22:C28)</f>
        <v>21.5</v>
      </c>
    </row>
    <row r="22" spans="1:3" ht="17.25" customHeight="1" x14ac:dyDescent="0.2">
      <c r="A22" s="71" t="s">
        <v>49</v>
      </c>
      <c r="B22" s="72">
        <v>2</v>
      </c>
      <c r="C22" s="72">
        <v>2</v>
      </c>
    </row>
    <row r="23" spans="1:3" ht="17.25" customHeight="1" x14ac:dyDescent="0.2">
      <c r="A23" s="71" t="s">
        <v>50</v>
      </c>
      <c r="B23" s="72">
        <v>6</v>
      </c>
      <c r="C23" s="72">
        <v>5</v>
      </c>
    </row>
    <row r="24" spans="1:3" ht="17.25" customHeight="1" x14ac:dyDescent="0.2">
      <c r="A24" s="71" t="s">
        <v>51</v>
      </c>
      <c r="B24" s="72">
        <v>5</v>
      </c>
      <c r="C24" s="72">
        <v>5</v>
      </c>
    </row>
    <row r="25" spans="1:3" ht="17.25" customHeight="1" x14ac:dyDescent="0.2">
      <c r="A25" s="71" t="s">
        <v>52</v>
      </c>
      <c r="B25" s="72">
        <v>4</v>
      </c>
      <c r="C25" s="72">
        <v>4</v>
      </c>
    </row>
    <row r="26" spans="1:3" ht="17.25" customHeight="1" x14ac:dyDescent="0.2">
      <c r="A26" s="71" t="s">
        <v>53</v>
      </c>
      <c r="B26" s="72">
        <v>1</v>
      </c>
      <c r="C26" s="72">
        <v>1</v>
      </c>
    </row>
    <row r="27" spans="1:3" ht="17.25" customHeight="1" x14ac:dyDescent="0.2">
      <c r="A27" s="71" t="s">
        <v>54</v>
      </c>
      <c r="B27" s="72">
        <v>4</v>
      </c>
      <c r="C27" s="72">
        <v>3.5</v>
      </c>
    </row>
    <row r="28" spans="1:3" ht="17.25" customHeight="1" thickBot="1" x14ac:dyDescent="0.25">
      <c r="A28" s="71" t="s">
        <v>55</v>
      </c>
      <c r="B28" s="72">
        <v>1</v>
      </c>
      <c r="C28" s="72">
        <v>1</v>
      </c>
    </row>
    <row r="29" spans="1:3" ht="17.25" customHeight="1" thickBot="1" x14ac:dyDescent="0.25">
      <c r="A29" s="15" t="s">
        <v>460</v>
      </c>
      <c r="B29" s="16">
        <f>B2+B6+B13+B21</f>
        <v>83</v>
      </c>
      <c r="C29" s="63">
        <f>C2+C6+C13+C21</f>
        <v>76.3</v>
      </c>
    </row>
    <row r="31" spans="1:3" ht="15" customHeight="1" x14ac:dyDescent="0.2">
      <c r="A31" s="14" t="s">
        <v>470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Área'!A7</f>
        <v>6A - Madrid Centro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Consultores!G25</f>
        <v>CASTAÑO GARCIA-CASTRO</v>
      </c>
      <c r="C11" s="29" t="str">
        <f>Consultores!H25</f>
        <v>Ricardo</v>
      </c>
      <c r="D11" s="186">
        <f>(D$18/'Consultores por Área'!$C$7)*Consultores!$O25</f>
        <v>132.00000000000003</v>
      </c>
      <c r="E11" s="215">
        <f>(E$18/'Consultores por Área'!$C$7)*Consultores!$O25</f>
        <v>184</v>
      </c>
      <c r="F11" s="193">
        <f>(F$18/'Consultores por Área'!$C$7)*Consultores!$O25</f>
        <v>7.0000000000000009</v>
      </c>
      <c r="G11" s="194">
        <f>(G$18/'Consultores por Área'!$C$7)*Consultores!$O25</f>
        <v>8</v>
      </c>
      <c r="H11" s="194">
        <f>(H$18/'Consultores por Área'!$C$7)*Consultores!$O25</f>
        <v>2</v>
      </c>
      <c r="I11" s="194">
        <f>(I$18/'Consultores por Área'!$C$7)*Consultores!$O25</f>
        <v>7.0000000000000009</v>
      </c>
      <c r="J11" s="195">
        <f>(J$18/'Consultores por Área'!$C$7)*Consultores!$O25</f>
        <v>5.0000000000000009</v>
      </c>
      <c r="K11" s="187">
        <f>(K$18/'Consultores por Área'!$C$7)*Consultores!$O25</f>
        <v>20.000000000000004</v>
      </c>
      <c r="L11" s="177">
        <f>(L$18/'Consultores por Área'!$C$7)*Consultores!$O25</f>
        <v>13</v>
      </c>
      <c r="M11" s="177">
        <f>(M$18/'Consultores por Área'!$C$7)*Consultores!$O25</f>
        <v>105</v>
      </c>
      <c r="N11" s="177">
        <f>(N$18/'Consultores por Área'!$C$7)*Consultores!$O25</f>
        <v>33.000000000000007</v>
      </c>
      <c r="O11" s="196">
        <f>(O$18/'Consultores por Área'!$C$7)*Consultores!$O25</f>
        <v>1</v>
      </c>
      <c r="P11" s="191">
        <f>Consultores!O25</f>
        <v>1</v>
      </c>
    </row>
    <row r="12" spans="1:16" ht="30" customHeight="1" x14ac:dyDescent="0.25">
      <c r="B12" s="29" t="str">
        <f>Consultores!G26</f>
        <v>DIAZ CIRUJANO</v>
      </c>
      <c r="C12" s="29" t="str">
        <f>Consultores!H26</f>
        <v>José Manuel</v>
      </c>
      <c r="D12" s="186">
        <f>(D$18/'Consultores por Área'!$C$7)*Consultores!$O26</f>
        <v>132.00000000000003</v>
      </c>
      <c r="E12" s="215">
        <f>(E$18/'Consultores por Área'!$C$7)*Consultores!$O26</f>
        <v>184</v>
      </c>
      <c r="F12" s="198">
        <f>(F$18/'Consultores por Área'!$C$7)*Consultores!$O26</f>
        <v>7.0000000000000009</v>
      </c>
      <c r="G12" s="199">
        <f>(G$18/'Consultores por Área'!$C$7)*Consultores!$O26</f>
        <v>8</v>
      </c>
      <c r="H12" s="199">
        <f>(H$18/'Consultores por Área'!$C$7)*Consultores!$O26</f>
        <v>2</v>
      </c>
      <c r="I12" s="199">
        <f>(I$18/'Consultores por Área'!$C$7)*Consultores!$O26</f>
        <v>7.0000000000000009</v>
      </c>
      <c r="J12" s="200">
        <f>(J$18/'Consultores por Área'!$C$7)*Consultores!$O26</f>
        <v>5.0000000000000009</v>
      </c>
      <c r="K12" s="187">
        <f>(K$18/'Consultores por Área'!$C$7)*Consultores!$O26</f>
        <v>20.000000000000004</v>
      </c>
      <c r="L12" s="177">
        <f>(L$18/'Consultores por Área'!$C$7)*Consultores!$O26</f>
        <v>13</v>
      </c>
      <c r="M12" s="177">
        <f>(M$18/'Consultores por Área'!$C$7)*Consultores!$O26</f>
        <v>105</v>
      </c>
      <c r="N12" s="177">
        <f>(N$18/'Consultores por Área'!$C$7)*Consultores!$O26</f>
        <v>33.000000000000007</v>
      </c>
      <c r="O12" s="196">
        <f>(O$18/'Consultores por Área'!$C$7)*Consultores!$O26</f>
        <v>1</v>
      </c>
      <c r="P12" s="191">
        <f>Consultores!O26</f>
        <v>1</v>
      </c>
    </row>
    <row r="13" spans="1:16" ht="30" customHeight="1" x14ac:dyDescent="0.25">
      <c r="B13" s="29" t="str">
        <f>Consultores!G27</f>
        <v>DIAZ GONZALEZ</v>
      </c>
      <c r="C13" s="29" t="str">
        <f>Consultores!H27</f>
        <v>Lorenzo</v>
      </c>
      <c r="D13" s="186">
        <f>(D$18/'Consultores por Área'!$C$7)*Consultores!$O27</f>
        <v>132.00000000000003</v>
      </c>
      <c r="E13" s="215">
        <f>(E$18/'Consultores por Área'!$C$7)*Consultores!$O27</f>
        <v>184</v>
      </c>
      <c r="F13" s="198">
        <f>(F$18/'Consultores por Área'!$C$7)*Consultores!$O27</f>
        <v>7.0000000000000009</v>
      </c>
      <c r="G13" s="199">
        <f>(G$18/'Consultores por Área'!$C$7)*Consultores!$O27</f>
        <v>8</v>
      </c>
      <c r="H13" s="199">
        <f>(H$18/'Consultores por Área'!$C$7)*Consultores!$O27</f>
        <v>2</v>
      </c>
      <c r="I13" s="199">
        <f>(I$18/'Consultores por Área'!$C$7)*Consultores!$O27</f>
        <v>7.0000000000000009</v>
      </c>
      <c r="J13" s="200">
        <f>(J$18/'Consultores por Área'!$C$7)*Consultores!$O27</f>
        <v>5.0000000000000009</v>
      </c>
      <c r="K13" s="187">
        <f>(K$18/'Consultores por Área'!$C$7)*Consultores!$O27</f>
        <v>20.000000000000004</v>
      </c>
      <c r="L13" s="177">
        <f>(L$18/'Consultores por Área'!$C$7)*Consultores!$O27</f>
        <v>13</v>
      </c>
      <c r="M13" s="177">
        <f>(M$18/'Consultores por Área'!$C$7)*Consultores!$O27</f>
        <v>105</v>
      </c>
      <c r="N13" s="177">
        <f>(N$18/'Consultores por Área'!$C$7)*Consultores!$O27</f>
        <v>33.000000000000007</v>
      </c>
      <c r="O13" s="196">
        <f>(O$18/'Consultores por Área'!$C$7)*Consultores!$O27</f>
        <v>1</v>
      </c>
      <c r="P13" s="191">
        <f>Consultores!O27</f>
        <v>1</v>
      </c>
    </row>
    <row r="14" spans="1:16" ht="30" customHeight="1" x14ac:dyDescent="0.25">
      <c r="B14" s="29" t="str">
        <f>Consultores!G28</f>
        <v>FERRERO TEJEDOR</v>
      </c>
      <c r="C14" s="29" t="str">
        <f>Consultores!H28</f>
        <v>Fco. José</v>
      </c>
      <c r="D14" s="186">
        <f>(D$18/'Consultores por Área'!$C$7)*Consultores!$O28</f>
        <v>132.00000000000003</v>
      </c>
      <c r="E14" s="215">
        <f>(E$18/'Consultores por Área'!$C$7)*Consultores!$O28</f>
        <v>184</v>
      </c>
      <c r="F14" s="198">
        <f>(F$18/'Consultores por Área'!$C$7)*Consultores!$O28</f>
        <v>7.0000000000000009</v>
      </c>
      <c r="G14" s="199">
        <f>(G$18/'Consultores por Área'!$C$7)*Consultores!$O28</f>
        <v>8</v>
      </c>
      <c r="H14" s="199">
        <f>(H$18/'Consultores por Área'!$C$7)*Consultores!$O28</f>
        <v>2</v>
      </c>
      <c r="I14" s="199">
        <f>(I$18/'Consultores por Área'!$C$7)*Consultores!$O28</f>
        <v>7.0000000000000009</v>
      </c>
      <c r="J14" s="200">
        <f>(J$18/'Consultores por Área'!$C$7)*Consultores!$O28</f>
        <v>5.0000000000000009</v>
      </c>
      <c r="K14" s="187">
        <f>(K$18/'Consultores por Área'!$C$7)*Consultores!$O28</f>
        <v>20.000000000000004</v>
      </c>
      <c r="L14" s="177">
        <f>(L$18/'Consultores por Área'!$C$7)*Consultores!$O28</f>
        <v>13</v>
      </c>
      <c r="M14" s="177">
        <f>(M$18/'Consultores por Área'!$C$7)*Consultores!$O28</f>
        <v>105</v>
      </c>
      <c r="N14" s="177">
        <f>(N$18/'Consultores por Área'!$C$7)*Consultores!$O28</f>
        <v>33.000000000000007</v>
      </c>
      <c r="O14" s="196">
        <f>(O$18/'Consultores por Área'!$C$7)*Consultores!$O28</f>
        <v>1</v>
      </c>
      <c r="P14" s="191">
        <f>Consultores!O28</f>
        <v>1</v>
      </c>
    </row>
    <row r="15" spans="1:16" ht="30" customHeight="1" x14ac:dyDescent="0.25">
      <c r="B15" s="29" t="str">
        <f>Consultores!G29</f>
        <v>GOMEZ MENA</v>
      </c>
      <c r="C15" s="29" t="str">
        <f>Consultores!H29</f>
        <v>Ignacio</v>
      </c>
      <c r="D15" s="186">
        <f>(D$18/'Consultores por Área'!$C$7)*Consultores!$O29</f>
        <v>132.00000000000003</v>
      </c>
      <c r="E15" s="215">
        <f>(E$18/'Consultores por Área'!$C$7)*Consultores!$O29</f>
        <v>184</v>
      </c>
      <c r="F15" s="198">
        <f>(F$18/'Consultores por Área'!$C$7)*Consultores!$O29</f>
        <v>7.0000000000000009</v>
      </c>
      <c r="G15" s="199">
        <f>(G$18/'Consultores por Área'!$C$7)*Consultores!$O29</f>
        <v>8</v>
      </c>
      <c r="H15" s="199">
        <f>(H$18/'Consultores por Área'!$C$7)*Consultores!$O29</f>
        <v>2</v>
      </c>
      <c r="I15" s="199">
        <f>(I$18/'Consultores por Área'!$C$7)*Consultores!$O29</f>
        <v>7.0000000000000009</v>
      </c>
      <c r="J15" s="200">
        <f>(J$18/'Consultores por Área'!$C$7)*Consultores!$O29</f>
        <v>5.0000000000000009</v>
      </c>
      <c r="K15" s="187">
        <f>(K$18/'Consultores por Área'!$C$7)*Consultores!$O29</f>
        <v>20.000000000000004</v>
      </c>
      <c r="L15" s="177">
        <f>(L$18/'Consultores por Área'!$C$7)*Consultores!$O29</f>
        <v>13</v>
      </c>
      <c r="M15" s="177">
        <f>(M$18/'Consultores por Área'!$C$7)*Consultores!$O29</f>
        <v>105</v>
      </c>
      <c r="N15" s="177">
        <f>(N$18/'Consultores por Área'!$C$7)*Consultores!$O29</f>
        <v>33.000000000000007</v>
      </c>
      <c r="O15" s="196">
        <f>(O$18/'Consultores por Área'!$C$7)*Consultores!$O29</f>
        <v>1</v>
      </c>
      <c r="P15" s="191">
        <f>Consultores!O29</f>
        <v>1</v>
      </c>
    </row>
    <row r="16" spans="1:16" ht="30" customHeight="1" x14ac:dyDescent="0.25">
      <c r="B16" s="29" t="str">
        <f>Consultores!G30</f>
        <v>VELAZQUEZ HERRANZ</v>
      </c>
      <c r="C16" s="29" t="str">
        <f>Consultores!H30</f>
        <v>Miguel Ángel</v>
      </c>
      <c r="D16" s="186">
        <f>(D$18/'Consultores por Área'!$C$7)*Consultores!$O30</f>
        <v>132.00000000000003</v>
      </c>
      <c r="E16" s="215">
        <f>(E$18/'Consultores por Área'!$C$7)*Consultores!$O30</f>
        <v>184</v>
      </c>
      <c r="F16" s="198">
        <f>(F$18/'Consultores por Área'!$C$7)*Consultores!$O30</f>
        <v>7.0000000000000009</v>
      </c>
      <c r="G16" s="199">
        <f>(G$18/'Consultores por Área'!$C$7)*Consultores!$O30</f>
        <v>8</v>
      </c>
      <c r="H16" s="199">
        <f>(H$18/'Consultores por Área'!$C$7)*Consultores!$O30</f>
        <v>2</v>
      </c>
      <c r="I16" s="199">
        <f>(I$18/'Consultores por Área'!$C$7)*Consultores!$O30</f>
        <v>7.0000000000000009</v>
      </c>
      <c r="J16" s="200">
        <f>(J$18/'Consultores por Área'!$C$7)*Consultores!$O30</f>
        <v>5.0000000000000009</v>
      </c>
      <c r="K16" s="187">
        <f>(K$18/'Consultores por Área'!$C$7)*Consultores!$O30</f>
        <v>20.000000000000004</v>
      </c>
      <c r="L16" s="177">
        <f>(L$18/'Consultores por Área'!$C$7)*Consultores!$O30</f>
        <v>13</v>
      </c>
      <c r="M16" s="177">
        <f>(M$18/'Consultores por Área'!$C$7)*Consultores!$O30</f>
        <v>105</v>
      </c>
      <c r="N16" s="177">
        <f>(N$18/'Consultores por Área'!$C$7)*Consultores!$O30</f>
        <v>33.000000000000007</v>
      </c>
      <c r="O16" s="196">
        <f>(O$18/'Consultores por Área'!$C$7)*Consultores!$O30</f>
        <v>1</v>
      </c>
      <c r="P16" s="191">
        <f>Consultores!O30</f>
        <v>1</v>
      </c>
    </row>
    <row r="17" spans="2:16" ht="30" customHeight="1" x14ac:dyDescent="0.25">
      <c r="B17" s="278" t="s">
        <v>25</v>
      </c>
      <c r="C17" s="279"/>
      <c r="D17" s="186">
        <f t="shared" ref="D17:P17" si="0">SUM(D11:D16)</f>
        <v>792.00000000000011</v>
      </c>
      <c r="E17" s="215">
        <f t="shared" si="0"/>
        <v>1104</v>
      </c>
      <c r="F17" s="198">
        <f t="shared" si="0"/>
        <v>42.000000000000007</v>
      </c>
      <c r="G17" s="201">
        <f t="shared" si="0"/>
        <v>48</v>
      </c>
      <c r="H17" s="176">
        <f t="shared" si="0"/>
        <v>12</v>
      </c>
      <c r="I17" s="176">
        <f t="shared" si="0"/>
        <v>42.000000000000007</v>
      </c>
      <c r="J17" s="176">
        <f t="shared" si="0"/>
        <v>30.000000000000004</v>
      </c>
      <c r="K17" s="175">
        <f t="shared" si="0"/>
        <v>120.00000000000001</v>
      </c>
      <c r="L17" s="177">
        <f t="shared" si="0"/>
        <v>78</v>
      </c>
      <c r="M17" s="177">
        <f t="shared" si="0"/>
        <v>630</v>
      </c>
      <c r="N17" s="177">
        <f t="shared" si="0"/>
        <v>198.00000000000003</v>
      </c>
      <c r="O17" s="196">
        <f t="shared" si="0"/>
        <v>6</v>
      </c>
      <c r="P17" s="191">
        <f t="shared" si="0"/>
        <v>6</v>
      </c>
    </row>
    <row r="18" spans="2:16" ht="30" customHeight="1" thickBot="1" x14ac:dyDescent="0.3">
      <c r="B18" s="278" t="s">
        <v>26</v>
      </c>
      <c r="C18" s="279"/>
      <c r="D18" s="216">
        <f>Centro!D11</f>
        <v>792.00000000000011</v>
      </c>
      <c r="E18" s="217">
        <f>Centro!E11</f>
        <v>1104</v>
      </c>
      <c r="F18" s="204">
        <f>Centro!F11</f>
        <v>42.000000000000007</v>
      </c>
      <c r="G18" s="205">
        <f>Centro!G11</f>
        <v>48</v>
      </c>
      <c r="H18" s="206">
        <f>Centro!H11</f>
        <v>12</v>
      </c>
      <c r="I18" s="206">
        <f>Centro!I11</f>
        <v>42.000000000000007</v>
      </c>
      <c r="J18" s="207">
        <f>Centro!J11</f>
        <v>30.000000000000004</v>
      </c>
      <c r="K18" s="204">
        <f>Centro!K11</f>
        <v>120.00000000000001</v>
      </c>
      <c r="L18" s="208">
        <f>Centro!L11</f>
        <v>78</v>
      </c>
      <c r="M18" s="208">
        <f>Centro!M11</f>
        <v>630</v>
      </c>
      <c r="N18" s="208">
        <f>Centro!N11</f>
        <v>198.00000000000003</v>
      </c>
      <c r="O18" s="209">
        <f>Centro!O11</f>
        <v>6</v>
      </c>
      <c r="P18" s="185">
        <f>'Consultores por Área'!C7</f>
        <v>6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B5:O5"/>
    <mergeCell ref="B17:C17"/>
    <mergeCell ref="B18:C18"/>
    <mergeCell ref="P9:P10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0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Área'!A8</f>
        <v>7A - Madrid Norte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Consultores!G31</f>
        <v>TEMPRANO TURIÑO</v>
      </c>
      <c r="C11" s="29" t="str">
        <f>Consultores!H31</f>
        <v>Oscar</v>
      </c>
      <c r="D11" s="186">
        <f>(D$14/'Consultores por Área'!$C$8)*Consultores!$O31</f>
        <v>132.00000000000003</v>
      </c>
      <c r="E11" s="215">
        <f>(E$14/'Consultores por Área'!$C$8)*Consultores!$O31</f>
        <v>183.99999999999997</v>
      </c>
      <c r="F11" s="193">
        <f>(F$14/'Consultores por Área'!$C$8)*Consultores!$O31</f>
        <v>7.0000000000000009</v>
      </c>
      <c r="G11" s="194">
        <f>(G$14/'Consultores por Área'!$C$8)*Consultores!$O31</f>
        <v>8</v>
      </c>
      <c r="H11" s="194">
        <f>(H$14/'Consultores por Área'!$C$8)*Consultores!$O31</f>
        <v>2</v>
      </c>
      <c r="I11" s="194">
        <f>(I$14/'Consultores por Área'!$C$8)*Consultores!$O31</f>
        <v>7.0000000000000009</v>
      </c>
      <c r="J11" s="195">
        <f>(J$14/'Consultores por Área'!$C$8)*Consultores!$O31</f>
        <v>5</v>
      </c>
      <c r="K11" s="187">
        <f>(K$14/'Consultores por Área'!$C$8)*Consultores!$O31</f>
        <v>20</v>
      </c>
      <c r="L11" s="177">
        <f>(L$14/'Consultores por Área'!$C$8)*Consultores!$O31</f>
        <v>13</v>
      </c>
      <c r="M11" s="177">
        <f>(M$14/'Consultores por Área'!$C$8)*Consultores!$O31</f>
        <v>105.00000000000001</v>
      </c>
      <c r="N11" s="177">
        <f>(N$14/'Consultores por Área'!$C$8)*Consultores!$O31</f>
        <v>33.000000000000007</v>
      </c>
      <c r="O11" s="196">
        <f>(O$14/'Consultores por Área'!$C$8)*Consultores!$O31</f>
        <v>1</v>
      </c>
      <c r="P11" s="191">
        <f>(P$14/'Consultores por Área'!$C$8)*Consultores!$O31</f>
        <v>1</v>
      </c>
    </row>
    <row r="12" spans="1:16" ht="30" customHeight="1" x14ac:dyDescent="0.25">
      <c r="B12" s="29" t="str">
        <f>Consultores!G32</f>
        <v>CORTIZAS TUREGANO</v>
      </c>
      <c r="C12" s="29" t="str">
        <f>Consultores!H32</f>
        <v>Manuel</v>
      </c>
      <c r="D12" s="186">
        <f>(D$14/'Consultores por Área'!$C$8)*Consultores!$O32</f>
        <v>132.00000000000003</v>
      </c>
      <c r="E12" s="215">
        <f>(E$14/'Consultores por Área'!$C$8)*Consultores!$O32</f>
        <v>183.99999999999997</v>
      </c>
      <c r="F12" s="198">
        <f>(F$14/'Consultores por Área'!$C$8)*Consultores!$O32</f>
        <v>7.0000000000000009</v>
      </c>
      <c r="G12" s="199">
        <f>(G$14/'Consultores por Área'!$C$8)*Consultores!$O32</f>
        <v>8</v>
      </c>
      <c r="H12" s="199">
        <f>(H$14/'Consultores por Área'!$C$8)*Consultores!$O32</f>
        <v>2</v>
      </c>
      <c r="I12" s="199">
        <f>(I$14/'Consultores por Área'!$C$8)*Consultores!$O32</f>
        <v>7.0000000000000009</v>
      </c>
      <c r="J12" s="200">
        <f>(J$14/'Consultores por Área'!$C$8)*Consultores!$O32</f>
        <v>5</v>
      </c>
      <c r="K12" s="187">
        <f>(K$14/'Consultores por Área'!$C$8)*Consultores!$O32</f>
        <v>20</v>
      </c>
      <c r="L12" s="177">
        <f>(L$14/'Consultores por Área'!$C$8)*Consultores!$O32</f>
        <v>13</v>
      </c>
      <c r="M12" s="177">
        <f>(M$14/'Consultores por Área'!$C$8)*Consultores!$O32</f>
        <v>105.00000000000001</v>
      </c>
      <c r="N12" s="177">
        <f>(N$14/'Consultores por Área'!$C$8)*Consultores!$O32</f>
        <v>33.000000000000007</v>
      </c>
      <c r="O12" s="196">
        <f>(O$14/'Consultores por Área'!$C$8)*Consultores!$O32</f>
        <v>1</v>
      </c>
      <c r="P12" s="191">
        <f>(P$14/'Consultores por Área'!$C$8)*Consultores!$O32</f>
        <v>1</v>
      </c>
    </row>
    <row r="13" spans="1:16" ht="30" customHeight="1" x14ac:dyDescent="0.25">
      <c r="B13" s="278" t="s">
        <v>25</v>
      </c>
      <c r="C13" s="279"/>
      <c r="D13" s="186">
        <f t="shared" ref="D13:P13" si="0">SUM(D11:D12)</f>
        <v>264.00000000000006</v>
      </c>
      <c r="E13" s="215">
        <f t="shared" si="0"/>
        <v>367.99999999999994</v>
      </c>
      <c r="F13" s="198">
        <f t="shared" si="0"/>
        <v>14.000000000000002</v>
      </c>
      <c r="G13" s="199">
        <f t="shared" si="0"/>
        <v>16</v>
      </c>
      <c r="H13" s="199">
        <f t="shared" si="0"/>
        <v>4</v>
      </c>
      <c r="I13" s="199">
        <f t="shared" si="0"/>
        <v>14.000000000000002</v>
      </c>
      <c r="J13" s="200">
        <f t="shared" si="0"/>
        <v>10</v>
      </c>
      <c r="K13" s="187">
        <f t="shared" si="0"/>
        <v>40</v>
      </c>
      <c r="L13" s="177">
        <f t="shared" si="0"/>
        <v>26</v>
      </c>
      <c r="M13" s="177">
        <f t="shared" si="0"/>
        <v>210.00000000000003</v>
      </c>
      <c r="N13" s="177">
        <f t="shared" si="0"/>
        <v>66.000000000000014</v>
      </c>
      <c r="O13" s="196">
        <f t="shared" si="0"/>
        <v>2</v>
      </c>
      <c r="P13" s="191">
        <f t="shared" si="0"/>
        <v>2</v>
      </c>
    </row>
    <row r="14" spans="1:16" ht="30" customHeight="1" thickBot="1" x14ac:dyDescent="0.3">
      <c r="B14" s="278" t="s">
        <v>26</v>
      </c>
      <c r="C14" s="279"/>
      <c r="D14" s="216">
        <f>Centro!D12</f>
        <v>264.00000000000006</v>
      </c>
      <c r="E14" s="217">
        <f>Centro!E12</f>
        <v>367.99999999999994</v>
      </c>
      <c r="F14" s="204">
        <f>Centro!F12</f>
        <v>14.000000000000002</v>
      </c>
      <c r="G14" s="205">
        <f>Centro!G12</f>
        <v>16</v>
      </c>
      <c r="H14" s="206">
        <f>Centro!H12</f>
        <v>4</v>
      </c>
      <c r="I14" s="206">
        <f>Centro!I12</f>
        <v>14.000000000000002</v>
      </c>
      <c r="J14" s="207">
        <f>Centro!J12</f>
        <v>10</v>
      </c>
      <c r="K14" s="204">
        <f>Centro!K12</f>
        <v>40</v>
      </c>
      <c r="L14" s="208">
        <f>Centro!L12</f>
        <v>26</v>
      </c>
      <c r="M14" s="208">
        <f>Centro!M12</f>
        <v>210.00000000000003</v>
      </c>
      <c r="N14" s="208">
        <f>Centro!N12</f>
        <v>66.000000000000014</v>
      </c>
      <c r="O14" s="209">
        <f>Centro!O12</f>
        <v>2</v>
      </c>
      <c r="P14" s="185">
        <f>'Consultores por Área'!C8</f>
        <v>2</v>
      </c>
    </row>
    <row r="15" spans="1:16" ht="15" customHeight="1" thickTop="1" x14ac:dyDescent="0.25">
      <c r="C15" s="18"/>
      <c r="D15" s="19"/>
      <c r="E15" s="19"/>
      <c r="F15" s="20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15</v>
      </c>
      <c r="D16" s="22" t="s">
        <v>5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56</v>
      </c>
      <c r="C17" s="172"/>
      <c r="D17" s="22" t="s">
        <v>7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16</v>
      </c>
      <c r="C18" s="172"/>
      <c r="D18" s="23" t="s">
        <v>57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17</v>
      </c>
      <c r="C19" s="172"/>
      <c r="D19" s="23" t="s">
        <v>58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18</v>
      </c>
      <c r="C20" s="172"/>
      <c r="D20" s="23" t="s">
        <v>59</v>
      </c>
      <c r="E20" s="23"/>
      <c r="F20" s="19"/>
      <c r="G20" s="5"/>
      <c r="H20" s="5"/>
      <c r="I20" s="3"/>
      <c r="J20" s="3"/>
      <c r="K20" s="8"/>
      <c r="L20" s="3"/>
      <c r="M20" s="20"/>
      <c r="N20" s="20"/>
      <c r="O20" s="20"/>
    </row>
    <row r="21" spans="2:15" ht="15" customHeight="1" x14ac:dyDescent="0.25">
      <c r="B21" s="31" t="s">
        <v>19</v>
      </c>
      <c r="C21" s="172"/>
      <c r="D21" s="24" t="s">
        <v>60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1" t="s">
        <v>20</v>
      </c>
      <c r="C22" s="172"/>
      <c r="D22" s="24" t="s">
        <v>8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21</v>
      </c>
      <c r="C23" s="172"/>
      <c r="D23" s="25" t="s">
        <v>61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22</v>
      </c>
      <c r="C24" s="172"/>
      <c r="D24" s="25" t="s">
        <v>6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566</v>
      </c>
      <c r="C25" s="172"/>
      <c r="D25" s="25" t="s">
        <v>568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567</v>
      </c>
      <c r="C26" s="172"/>
      <c r="D26" s="25" t="s">
        <v>569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23</v>
      </c>
      <c r="C27" s="172"/>
      <c r="D27" s="25" t="s">
        <v>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/>
      <c r="C28" s="172"/>
      <c r="D28" s="172"/>
      <c r="E28" s="26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170" t="s">
        <v>565</v>
      </c>
      <c r="C29" s="5"/>
      <c r="D29" s="5"/>
      <c r="E29" s="57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6"/>
      <c r="C30" s="5"/>
      <c r="D30" s="5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</row>
  </sheetData>
  <sheetProtection password="CD30" sheet="1" objects="1" scenarios="1"/>
  <mergeCells count="9">
    <mergeCell ref="P9:P10"/>
    <mergeCell ref="B10:C10"/>
    <mergeCell ref="B13:C13"/>
    <mergeCell ref="B14:C14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3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Área'!A9</f>
        <v>8A - Madrid Sur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Consultores!G33</f>
        <v>LOJO GALVEZ</v>
      </c>
      <c r="C11" s="29" t="str">
        <f>Consultores!H33</f>
        <v>Inmaculada</v>
      </c>
      <c r="D11" s="186">
        <f>(D$15/'Consultores por Área'!$C$9)*Consultores!$O33</f>
        <v>132.00000000000003</v>
      </c>
      <c r="E11" s="215">
        <f>(E$15/'Consultores por Área'!$C$9)*Consultores!$O33</f>
        <v>184</v>
      </c>
      <c r="F11" s="193">
        <f>(F$15/'Consultores por Área'!$C$9)*Consultores!$O33</f>
        <v>7.0000000000000009</v>
      </c>
      <c r="G11" s="194">
        <f>(G$15/'Consultores por Área'!$C$9)*Consultores!$O33</f>
        <v>8</v>
      </c>
      <c r="H11" s="194">
        <f>(H$15/'Consultores por Área'!$C$9)*Consultores!$O33</f>
        <v>2</v>
      </c>
      <c r="I11" s="194">
        <f>(I$15/'Consultores por Área'!$C$9)*Consultores!$O33</f>
        <v>7.0000000000000009</v>
      </c>
      <c r="J11" s="195">
        <f>(J$15/'Consultores por Área'!$C$9)*Consultores!$O33</f>
        <v>5.0000000000000009</v>
      </c>
      <c r="K11" s="187">
        <f>(K$15/'Consultores por Área'!$C$9)*Consultores!$O33</f>
        <v>20.000000000000004</v>
      </c>
      <c r="L11" s="177">
        <f>(L$15/'Consultores por Área'!$C$9)*Consultores!$O33</f>
        <v>13</v>
      </c>
      <c r="M11" s="177">
        <f>(M$15/'Consultores por Área'!$C$9)*Consultores!$O33</f>
        <v>105</v>
      </c>
      <c r="N11" s="177">
        <f>(N$15/'Consultores por Área'!$C$9)*Consultores!$O33</f>
        <v>33.000000000000007</v>
      </c>
      <c r="O11" s="196">
        <f>(O$15/'Consultores por Área'!$C$9)*Consultores!$O33</f>
        <v>1</v>
      </c>
      <c r="P11" s="191">
        <f>(P$15/'Consultores por Área'!$C$9)*Consultores!$O33</f>
        <v>1</v>
      </c>
    </row>
    <row r="12" spans="1:16" ht="30" customHeight="1" x14ac:dyDescent="0.25">
      <c r="B12" s="29" t="str">
        <f>Consultores!G34</f>
        <v>MORGADO ALVAREZ</v>
      </c>
      <c r="C12" s="29" t="str">
        <f>Consultores!H34</f>
        <v>Manuel</v>
      </c>
      <c r="D12" s="186">
        <f>(D$15/'Consultores por Área'!$C$9)*Consultores!$O34</f>
        <v>132.00000000000003</v>
      </c>
      <c r="E12" s="215">
        <f>(E$15/'Consultores por Área'!$C$9)*Consultores!$O34</f>
        <v>184</v>
      </c>
      <c r="F12" s="198">
        <f>(F$15/'Consultores por Área'!$C$9)*Consultores!$O34</f>
        <v>7.0000000000000009</v>
      </c>
      <c r="G12" s="199">
        <f>(G$15/'Consultores por Área'!$C$9)*Consultores!$O34</f>
        <v>8</v>
      </c>
      <c r="H12" s="199">
        <f>(H$15/'Consultores por Área'!$C$9)*Consultores!$O34</f>
        <v>2</v>
      </c>
      <c r="I12" s="199">
        <f>(I$15/'Consultores por Área'!$C$9)*Consultores!$O34</f>
        <v>7.0000000000000009</v>
      </c>
      <c r="J12" s="200">
        <f>(J$15/'Consultores por Área'!$C$9)*Consultores!$O34</f>
        <v>5.0000000000000009</v>
      </c>
      <c r="K12" s="187">
        <f>(K$15/'Consultores por Área'!$C$9)*Consultores!$O34</f>
        <v>20.000000000000004</v>
      </c>
      <c r="L12" s="177">
        <f>(L$15/'Consultores por Área'!$C$9)*Consultores!$O34</f>
        <v>13</v>
      </c>
      <c r="M12" s="177">
        <f>(M$15/'Consultores por Área'!$C$9)*Consultores!$O34</f>
        <v>105</v>
      </c>
      <c r="N12" s="177">
        <f>(N$15/'Consultores por Área'!$C$9)*Consultores!$O34</f>
        <v>33.000000000000007</v>
      </c>
      <c r="O12" s="196">
        <f>(O$15/'Consultores por Área'!$C$9)*Consultores!$O34</f>
        <v>1</v>
      </c>
      <c r="P12" s="191">
        <f>(P$15/'Consultores por Área'!$C$9)*Consultores!$O34</f>
        <v>1</v>
      </c>
    </row>
    <row r="13" spans="1:16" ht="30" customHeight="1" x14ac:dyDescent="0.25">
      <c r="B13" s="29" t="str">
        <f>Consultores!G35</f>
        <v>CURIEL FRANCO</v>
      </c>
      <c r="C13" s="29" t="str">
        <f>Consultores!H35</f>
        <v>José Carlos</v>
      </c>
      <c r="D13" s="186">
        <f>(D$15/'Consultores por Área'!$C$9)*Consultores!$O35</f>
        <v>132.00000000000003</v>
      </c>
      <c r="E13" s="215">
        <f>(E$15/'Consultores por Área'!$C$9)*Consultores!$O35</f>
        <v>184</v>
      </c>
      <c r="F13" s="198">
        <f>(F$15/'Consultores por Área'!$C$9)*Consultores!$O35</f>
        <v>7.0000000000000009</v>
      </c>
      <c r="G13" s="199">
        <f>(G$15/'Consultores por Área'!$C$9)*Consultores!$O35</f>
        <v>8</v>
      </c>
      <c r="H13" s="199">
        <f>(H$15/'Consultores por Área'!$C$9)*Consultores!$O35</f>
        <v>2</v>
      </c>
      <c r="I13" s="199">
        <f>(I$15/'Consultores por Área'!$C$9)*Consultores!$O35</f>
        <v>7.0000000000000009</v>
      </c>
      <c r="J13" s="200">
        <f>(J$15/'Consultores por Área'!$C$9)*Consultores!$O35</f>
        <v>5.0000000000000009</v>
      </c>
      <c r="K13" s="187">
        <f>(K$15/'Consultores por Área'!$C$9)*Consultores!$O35</f>
        <v>20.000000000000004</v>
      </c>
      <c r="L13" s="177">
        <f>(L$15/'Consultores por Área'!$C$9)*Consultores!$O35</f>
        <v>13</v>
      </c>
      <c r="M13" s="177">
        <f>(M$15/'Consultores por Área'!$C$9)*Consultores!$O35</f>
        <v>105</v>
      </c>
      <c r="N13" s="177">
        <f>(N$15/'Consultores por Área'!$C$9)*Consultores!$O35</f>
        <v>33.000000000000007</v>
      </c>
      <c r="O13" s="196">
        <f>(O$15/'Consultores por Área'!$C$9)*Consultores!$O35</f>
        <v>1</v>
      </c>
      <c r="P13" s="191">
        <f>(P$15/'Consultores por Área'!$C$9)*Consultores!$O35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21.000000000000004</v>
      </c>
      <c r="G14" s="201">
        <f t="shared" si="0"/>
        <v>24</v>
      </c>
      <c r="H14" s="176">
        <f t="shared" si="0"/>
        <v>6</v>
      </c>
      <c r="I14" s="176">
        <f t="shared" si="0"/>
        <v>21.000000000000004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Centro!D13</f>
        <v>396.00000000000006</v>
      </c>
      <c r="E15" s="217">
        <f>Centro!E13</f>
        <v>552</v>
      </c>
      <c r="F15" s="204">
        <f>Centro!F13</f>
        <v>21.000000000000004</v>
      </c>
      <c r="G15" s="205">
        <f>Centro!G13</f>
        <v>24</v>
      </c>
      <c r="H15" s="206">
        <f>Centro!H13</f>
        <v>6</v>
      </c>
      <c r="I15" s="206">
        <f>Centro!I13</f>
        <v>21.000000000000004</v>
      </c>
      <c r="J15" s="207">
        <f>Centro!J13</f>
        <v>15.000000000000002</v>
      </c>
      <c r="K15" s="204">
        <f>Centro!K13</f>
        <v>60.000000000000007</v>
      </c>
      <c r="L15" s="208">
        <f>Centro!L13</f>
        <v>39</v>
      </c>
      <c r="M15" s="208">
        <f>Centro!M13</f>
        <v>315</v>
      </c>
      <c r="N15" s="208">
        <f>Centro!N13</f>
        <v>99.000000000000014</v>
      </c>
      <c r="O15" s="209">
        <f>Centro!O13</f>
        <v>3</v>
      </c>
      <c r="P15" s="185">
        <f>'Consultores por Área'!C9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7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3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Área'!A10</f>
        <v>HA - Cpl. Castilla y León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Consultores!G36</f>
        <v>REDONDO BAÑUELOS</v>
      </c>
      <c r="C11" s="29" t="str">
        <f>Consultores!H36</f>
        <v>Álvaro</v>
      </c>
      <c r="D11" s="186">
        <f>(D$17/'Consultores por Área'!$C$10)*Consultores!$O36</f>
        <v>118.8</v>
      </c>
      <c r="E11" s="215">
        <f>(E$17/'Consultores por Área'!$C$10)*Consultores!$O36</f>
        <v>165.6</v>
      </c>
      <c r="F11" s="193">
        <f>(F$17/'Consultores por Área'!$C$10)*Consultores!$O36</f>
        <v>6.3</v>
      </c>
      <c r="G11" s="194">
        <f>(G$17/'Consultores por Área'!$C$10)*Consultores!$O36</f>
        <v>7.2</v>
      </c>
      <c r="H11" s="194">
        <f>(H$17/'Consultores por Área'!$C$10)*Consultores!$O36</f>
        <v>1.8</v>
      </c>
      <c r="I11" s="194">
        <f>(I$17/'Consultores por Área'!$C$10)*Consultores!$O36</f>
        <v>6.3</v>
      </c>
      <c r="J11" s="195">
        <f>(J$17/'Consultores por Área'!$C$10)*Consultores!$O36</f>
        <v>4.5</v>
      </c>
      <c r="K11" s="187">
        <f>(K$17/'Consultores por Área'!$C$10)*Consultores!$O36</f>
        <v>18</v>
      </c>
      <c r="L11" s="177">
        <f>(L$17/'Consultores por Área'!$C$10)*Consultores!$O36</f>
        <v>11.700000000000001</v>
      </c>
      <c r="M11" s="177">
        <f>(M$17/'Consultores por Área'!$C$10)*Consultores!$O36</f>
        <v>94.500000000000014</v>
      </c>
      <c r="N11" s="177">
        <f>(N$17/'Consultores por Área'!$C$10)*Consultores!$O36</f>
        <v>29.7</v>
      </c>
      <c r="O11" s="196">
        <f>(O$17/'Consultores por Área'!$C$10)*Consultores!$O36</f>
        <v>0.9</v>
      </c>
      <c r="P11" s="191">
        <f>(P$17/'Consultores por Área'!$C$10)*Consultores!$O36</f>
        <v>0.9</v>
      </c>
    </row>
    <row r="12" spans="1:16" ht="30" customHeight="1" x14ac:dyDescent="0.25">
      <c r="B12" s="29" t="str">
        <f>Consultores!G37</f>
        <v>ARENAS MUÑOZ</v>
      </c>
      <c r="C12" s="29" t="str">
        <f>Consultores!H37</f>
        <v>Elena</v>
      </c>
      <c r="D12" s="186">
        <f>(D$17/'Consultores por Área'!$C$10)*Consultores!$O37</f>
        <v>132</v>
      </c>
      <c r="E12" s="215">
        <f>(E$17/'Consultores por Área'!$C$10)*Consultores!$O37</f>
        <v>184</v>
      </c>
      <c r="F12" s="198">
        <f>(F$17/'Consultores por Área'!$C$10)*Consultores!$O37</f>
        <v>7</v>
      </c>
      <c r="G12" s="199">
        <f>(G$17/'Consultores por Área'!$C$10)*Consultores!$O37</f>
        <v>8</v>
      </c>
      <c r="H12" s="199">
        <f>(H$17/'Consultores por Área'!$C$10)*Consultores!$O37</f>
        <v>2</v>
      </c>
      <c r="I12" s="199">
        <f>(I$17/'Consultores por Área'!$C$10)*Consultores!$O37</f>
        <v>7</v>
      </c>
      <c r="J12" s="200">
        <f>(J$17/'Consultores por Área'!$C$10)*Consultores!$O37</f>
        <v>5</v>
      </c>
      <c r="K12" s="187">
        <f>(K$17/'Consultores por Área'!$C$10)*Consultores!$O37</f>
        <v>20</v>
      </c>
      <c r="L12" s="177">
        <f>(L$17/'Consultores por Área'!$C$10)*Consultores!$O37</f>
        <v>13.000000000000002</v>
      </c>
      <c r="M12" s="177">
        <f>(M$17/'Consultores por Área'!$C$10)*Consultores!$O37</f>
        <v>105.00000000000001</v>
      </c>
      <c r="N12" s="177">
        <f>(N$17/'Consultores por Área'!$C$10)*Consultores!$O37</f>
        <v>33</v>
      </c>
      <c r="O12" s="196">
        <f>(O$17/'Consultores por Área'!$C$10)*Consultores!$O37</f>
        <v>1</v>
      </c>
      <c r="P12" s="191">
        <f>(P$17/'Consultores por Área'!$C$10)*Consultores!$O37</f>
        <v>1</v>
      </c>
    </row>
    <row r="13" spans="1:16" ht="30" customHeight="1" x14ac:dyDescent="0.25">
      <c r="B13" s="29" t="str">
        <f>Consultores!G38</f>
        <v>COBO BELLO</v>
      </c>
      <c r="C13" s="29" t="str">
        <f>Consultores!H38</f>
        <v>María Encina</v>
      </c>
      <c r="D13" s="186">
        <f>(D$17/'Consultores por Área'!$C$10)*Consultores!$O38</f>
        <v>132</v>
      </c>
      <c r="E13" s="215">
        <f>(E$17/'Consultores por Área'!$C$10)*Consultores!$O38</f>
        <v>184</v>
      </c>
      <c r="F13" s="198">
        <f>(F$17/'Consultores por Área'!$C$10)*Consultores!$O38</f>
        <v>7</v>
      </c>
      <c r="G13" s="199">
        <f>(G$17/'Consultores por Área'!$C$10)*Consultores!$O38</f>
        <v>8</v>
      </c>
      <c r="H13" s="199">
        <f>(H$17/'Consultores por Área'!$C$10)*Consultores!$O38</f>
        <v>2</v>
      </c>
      <c r="I13" s="199">
        <f>(I$17/'Consultores por Área'!$C$10)*Consultores!$O38</f>
        <v>7</v>
      </c>
      <c r="J13" s="200">
        <f>(J$17/'Consultores por Área'!$C$10)*Consultores!$O38</f>
        <v>5</v>
      </c>
      <c r="K13" s="187">
        <f>(K$17/'Consultores por Área'!$C$10)*Consultores!$O38</f>
        <v>20</v>
      </c>
      <c r="L13" s="177">
        <f>(L$17/'Consultores por Área'!$C$10)*Consultores!$O38</f>
        <v>13.000000000000002</v>
      </c>
      <c r="M13" s="177">
        <f>(M$17/'Consultores por Área'!$C$10)*Consultores!$O38</f>
        <v>105.00000000000001</v>
      </c>
      <c r="N13" s="177">
        <f>(N$17/'Consultores por Área'!$C$10)*Consultores!$O38</f>
        <v>33</v>
      </c>
      <c r="O13" s="196">
        <f>(O$17/'Consultores por Área'!$C$10)*Consultores!$O38</f>
        <v>1</v>
      </c>
      <c r="P13" s="191">
        <f>(P$17/'Consultores por Área'!$C$10)*Consultores!$O38</f>
        <v>1</v>
      </c>
    </row>
    <row r="14" spans="1:16" ht="30" customHeight="1" x14ac:dyDescent="0.25">
      <c r="B14" s="29" t="str">
        <f>Consultores!G39</f>
        <v>PIÑUELA DE LA MATA</v>
      </c>
      <c r="C14" s="29" t="str">
        <f>Consultores!H39</f>
        <v>José Javier</v>
      </c>
      <c r="D14" s="186">
        <f>(D$17/'Consultores por Área'!$C$10)*Consultores!$O39</f>
        <v>132</v>
      </c>
      <c r="E14" s="215">
        <f>(E$17/'Consultores por Área'!$C$10)*Consultores!$O39</f>
        <v>184</v>
      </c>
      <c r="F14" s="198">
        <f>(F$17/'Consultores por Área'!$C$10)*Consultores!$O39</f>
        <v>7</v>
      </c>
      <c r="G14" s="199">
        <f>(G$17/'Consultores por Área'!$C$10)*Consultores!$O39</f>
        <v>8</v>
      </c>
      <c r="H14" s="199">
        <f>(H$17/'Consultores por Área'!$C$10)*Consultores!$O39</f>
        <v>2</v>
      </c>
      <c r="I14" s="199">
        <f>(I$17/'Consultores por Área'!$C$10)*Consultores!$O39</f>
        <v>7</v>
      </c>
      <c r="J14" s="200">
        <f>(J$17/'Consultores por Área'!$C$10)*Consultores!$O39</f>
        <v>5</v>
      </c>
      <c r="K14" s="187">
        <f>(K$17/'Consultores por Área'!$C$10)*Consultores!$O39</f>
        <v>20</v>
      </c>
      <c r="L14" s="177">
        <f>(L$17/'Consultores por Área'!$C$10)*Consultores!$O39</f>
        <v>13.000000000000002</v>
      </c>
      <c r="M14" s="177">
        <f>(M$17/'Consultores por Área'!$C$10)*Consultores!$O39</f>
        <v>105.00000000000001</v>
      </c>
      <c r="N14" s="177">
        <f>(N$17/'Consultores por Área'!$C$10)*Consultores!$O39</f>
        <v>33</v>
      </c>
      <c r="O14" s="196">
        <f>(O$17/'Consultores por Área'!$C$10)*Consultores!$O39</f>
        <v>1</v>
      </c>
      <c r="P14" s="191">
        <f>(P$17/'Consultores por Área'!$C$10)*Consultores!$O39</f>
        <v>1</v>
      </c>
    </row>
    <row r="15" spans="1:16" ht="30" customHeight="1" x14ac:dyDescent="0.25">
      <c r="B15" s="29" t="str">
        <f>Consultores!G40</f>
        <v>ESTEBANEZ CONDE</v>
      </c>
      <c r="C15" s="29" t="str">
        <f>Consultores!H40</f>
        <v>Sandra</v>
      </c>
      <c r="D15" s="186">
        <f>(D$17/'Consultores por Área'!$C$10)*Consultores!$O40</f>
        <v>132</v>
      </c>
      <c r="E15" s="215">
        <f>(E$17/'Consultores por Área'!$C$10)*Consultores!$O40</f>
        <v>184</v>
      </c>
      <c r="F15" s="198">
        <f>(F$17/'Consultores por Área'!$C$10)*Consultores!$O40</f>
        <v>7</v>
      </c>
      <c r="G15" s="199">
        <f>(G$17/'Consultores por Área'!$C$10)*Consultores!$O40</f>
        <v>8</v>
      </c>
      <c r="H15" s="199">
        <f>(H$17/'Consultores por Área'!$C$10)*Consultores!$O40</f>
        <v>2</v>
      </c>
      <c r="I15" s="199">
        <f>(I$17/'Consultores por Área'!$C$10)*Consultores!$O40</f>
        <v>7</v>
      </c>
      <c r="J15" s="200">
        <f>(J$17/'Consultores por Área'!$C$10)*Consultores!$O40</f>
        <v>5</v>
      </c>
      <c r="K15" s="187">
        <f>(K$17/'Consultores por Área'!$C$10)*Consultores!$O40</f>
        <v>20</v>
      </c>
      <c r="L15" s="177">
        <f>(L$17/'Consultores por Área'!$C$10)*Consultores!$O40</f>
        <v>13.000000000000002</v>
      </c>
      <c r="M15" s="177">
        <f>(M$17/'Consultores por Área'!$C$10)*Consultores!$O40</f>
        <v>105.00000000000001</v>
      </c>
      <c r="N15" s="177">
        <f>(N$17/'Consultores por Área'!$C$10)*Consultores!$O40</f>
        <v>33</v>
      </c>
      <c r="O15" s="196">
        <f>(O$17/'Consultores por Área'!$C$10)*Consultores!$O40</f>
        <v>1</v>
      </c>
      <c r="P15" s="191">
        <f>(P$17/'Consultores por Área'!$C$10)*Consultores!$O40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646.79999999999995</v>
      </c>
      <c r="E16" s="215">
        <f t="shared" si="0"/>
        <v>901.6</v>
      </c>
      <c r="F16" s="198">
        <f t="shared" si="0"/>
        <v>34.299999999999997</v>
      </c>
      <c r="G16" s="201">
        <f t="shared" si="0"/>
        <v>39.200000000000003</v>
      </c>
      <c r="H16" s="176">
        <f t="shared" si="0"/>
        <v>9.8000000000000007</v>
      </c>
      <c r="I16" s="176">
        <f t="shared" si="0"/>
        <v>34.299999999999997</v>
      </c>
      <c r="J16" s="176">
        <f t="shared" si="0"/>
        <v>24.5</v>
      </c>
      <c r="K16" s="175">
        <f t="shared" si="0"/>
        <v>98</v>
      </c>
      <c r="L16" s="177">
        <f t="shared" si="0"/>
        <v>63.7</v>
      </c>
      <c r="M16" s="177">
        <f t="shared" si="0"/>
        <v>514.50000000000011</v>
      </c>
      <c r="N16" s="177">
        <f t="shared" si="0"/>
        <v>161.69999999999999</v>
      </c>
      <c r="O16" s="196">
        <f t="shared" si="0"/>
        <v>4.9000000000000004</v>
      </c>
      <c r="P16" s="191">
        <f t="shared" si="0"/>
        <v>4.9000000000000004</v>
      </c>
    </row>
    <row r="17" spans="2:16" ht="30" customHeight="1" thickBot="1" x14ac:dyDescent="0.3">
      <c r="B17" s="278" t="s">
        <v>26</v>
      </c>
      <c r="C17" s="279"/>
      <c r="D17" s="216">
        <f>Centro!D14</f>
        <v>646.80000000000007</v>
      </c>
      <c r="E17" s="217">
        <f>Centro!E14</f>
        <v>901.6</v>
      </c>
      <c r="F17" s="204">
        <f>Centro!F14</f>
        <v>34.300000000000004</v>
      </c>
      <c r="G17" s="205">
        <f>Centro!G14</f>
        <v>39.200000000000003</v>
      </c>
      <c r="H17" s="206">
        <f>Centro!H14</f>
        <v>9.8000000000000007</v>
      </c>
      <c r="I17" s="206">
        <f>Centro!I14</f>
        <v>34.300000000000004</v>
      </c>
      <c r="J17" s="207">
        <f>Centro!J14</f>
        <v>24.500000000000004</v>
      </c>
      <c r="K17" s="204">
        <f>Centro!K14</f>
        <v>98.000000000000014</v>
      </c>
      <c r="L17" s="208">
        <f>Centro!L14</f>
        <v>63.70000000000001</v>
      </c>
      <c r="M17" s="208">
        <f>Centro!M14</f>
        <v>514.50000000000011</v>
      </c>
      <c r="N17" s="208">
        <f>Centro!N14</f>
        <v>161.70000000000002</v>
      </c>
      <c r="O17" s="209">
        <f>Centro!O14</f>
        <v>4.9000000000000004</v>
      </c>
      <c r="P17" s="185">
        <f>'Consultores por Área'!C10</f>
        <v>4.9000000000000004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7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Área'!A11</f>
        <v>IA - Cpl. Castilla-La Mancha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Consultores!G41</f>
        <v>RAMOS NUÑEZ</v>
      </c>
      <c r="C11" s="29" t="str">
        <f>Consultores!H41</f>
        <v>José</v>
      </c>
      <c r="D11" s="186">
        <f>(D$15/'Consultores por Área'!$C$11)*Consultores!$O41</f>
        <v>132.00000000000003</v>
      </c>
      <c r="E11" s="215">
        <f>(E$15/'Consultores por Área'!$C$11)*Consultores!$O41</f>
        <v>184</v>
      </c>
      <c r="F11" s="193">
        <f>(F$15/'Consultores por Área'!$C$11)*Consultores!$O41</f>
        <v>7.0000000000000009</v>
      </c>
      <c r="G11" s="194">
        <f>(G$15/'Consultores por Área'!$C$11)*Consultores!$O41</f>
        <v>8</v>
      </c>
      <c r="H11" s="194">
        <f>(H$15/'Consultores por Área'!$C$11)*Consultores!$O41</f>
        <v>2</v>
      </c>
      <c r="I11" s="194">
        <f>(I$15/'Consultores por Área'!$C$11)*Consultores!$O41</f>
        <v>7.0000000000000009</v>
      </c>
      <c r="J11" s="195">
        <f>(J$15/'Consultores por Área'!$C$11)*Consultores!$O41</f>
        <v>5.0000000000000009</v>
      </c>
      <c r="K11" s="187">
        <f>(K$15/'Consultores por Área'!$C$11)*Consultores!$O41</f>
        <v>20.000000000000004</v>
      </c>
      <c r="L11" s="177">
        <f>(L$15/'Consultores por Área'!$C$11)*Consultores!$O41</f>
        <v>13</v>
      </c>
      <c r="M11" s="177">
        <f>(M$15/'Consultores por Área'!$C$11)*Consultores!$O41</f>
        <v>105</v>
      </c>
      <c r="N11" s="177">
        <f>(N$15/'Consultores por Área'!$C$11)*Consultores!$O41</f>
        <v>33.000000000000007</v>
      </c>
      <c r="O11" s="196">
        <f>(O$15/'Consultores por Área'!$C$11)*Consultores!$O41</f>
        <v>1</v>
      </c>
      <c r="P11" s="191">
        <f>(P$15/'Consultores por Área'!$C$11)*Consultores!$O41</f>
        <v>1</v>
      </c>
    </row>
    <row r="12" spans="1:16" ht="30" customHeight="1" x14ac:dyDescent="0.25">
      <c r="B12" s="29" t="str">
        <f>Consultores!G42</f>
        <v>PASTOR LOPEZ</v>
      </c>
      <c r="C12" s="29" t="str">
        <f>Consultores!H42</f>
        <v>Luis Mª</v>
      </c>
      <c r="D12" s="186">
        <f>(D$15/'Consultores por Área'!$C$11)*Consultores!$O42</f>
        <v>132.00000000000003</v>
      </c>
      <c r="E12" s="215">
        <f>(E$15/'Consultores por Área'!$C$11)*Consultores!$O42</f>
        <v>184</v>
      </c>
      <c r="F12" s="198">
        <f>(F$15/'Consultores por Área'!$C$11)*Consultores!$O42</f>
        <v>7.0000000000000009</v>
      </c>
      <c r="G12" s="199">
        <f>(G$15/'Consultores por Área'!$C$11)*Consultores!$O42</f>
        <v>8</v>
      </c>
      <c r="H12" s="199">
        <f>(H$15/'Consultores por Área'!$C$11)*Consultores!$O42</f>
        <v>2</v>
      </c>
      <c r="I12" s="199">
        <f>(I$15/'Consultores por Área'!$C$11)*Consultores!$O42</f>
        <v>7.0000000000000009</v>
      </c>
      <c r="J12" s="200">
        <f>(J$15/'Consultores por Área'!$C$11)*Consultores!$O42</f>
        <v>5.0000000000000009</v>
      </c>
      <c r="K12" s="187">
        <f>(K$15/'Consultores por Área'!$C$11)*Consultores!$O42</f>
        <v>20.000000000000004</v>
      </c>
      <c r="L12" s="177">
        <f>(L$15/'Consultores por Área'!$C$11)*Consultores!$O42</f>
        <v>13</v>
      </c>
      <c r="M12" s="177">
        <f>(M$15/'Consultores por Área'!$C$11)*Consultores!$O42</f>
        <v>105</v>
      </c>
      <c r="N12" s="177">
        <f>(N$15/'Consultores por Área'!$C$11)*Consultores!$O42</f>
        <v>33.000000000000007</v>
      </c>
      <c r="O12" s="196">
        <f>(O$15/'Consultores por Área'!$C$11)*Consultores!$O42</f>
        <v>1</v>
      </c>
      <c r="P12" s="191">
        <f>(P$15/'Consultores por Área'!$C$11)*Consultores!$O42</f>
        <v>1</v>
      </c>
    </row>
    <row r="13" spans="1:16" ht="30" customHeight="1" x14ac:dyDescent="0.25">
      <c r="B13" s="29" t="str">
        <f>Consultores!G43</f>
        <v>GARCIA MARTIN DE LA FUENTE</v>
      </c>
      <c r="C13" s="29" t="str">
        <f>Consultores!H43</f>
        <v>Pablo</v>
      </c>
      <c r="D13" s="186">
        <f>(D$15/'Consultores por Área'!$C$11)*Consultores!$O43</f>
        <v>132.00000000000003</v>
      </c>
      <c r="E13" s="215">
        <f>(E$15/'Consultores por Área'!$C$11)*Consultores!$O43</f>
        <v>184</v>
      </c>
      <c r="F13" s="198">
        <f>(F$15/'Consultores por Área'!$C$11)*Consultores!$O43</f>
        <v>7.0000000000000009</v>
      </c>
      <c r="G13" s="199">
        <f>(G$15/'Consultores por Área'!$C$11)*Consultores!$O43</f>
        <v>8</v>
      </c>
      <c r="H13" s="199">
        <f>(H$15/'Consultores por Área'!$C$11)*Consultores!$O43</f>
        <v>2</v>
      </c>
      <c r="I13" s="199">
        <f>(I$15/'Consultores por Área'!$C$11)*Consultores!$O43</f>
        <v>7.0000000000000009</v>
      </c>
      <c r="J13" s="200">
        <f>(J$15/'Consultores por Área'!$C$11)*Consultores!$O43</f>
        <v>5.0000000000000009</v>
      </c>
      <c r="K13" s="187">
        <f>(K$15/'Consultores por Área'!$C$11)*Consultores!$O43</f>
        <v>20.000000000000004</v>
      </c>
      <c r="L13" s="177">
        <f>(L$15/'Consultores por Área'!$C$11)*Consultores!$O43</f>
        <v>13</v>
      </c>
      <c r="M13" s="177">
        <f>(M$15/'Consultores por Área'!$C$11)*Consultores!$O43</f>
        <v>105</v>
      </c>
      <c r="N13" s="177">
        <f>(N$15/'Consultores por Área'!$C$11)*Consultores!$O43</f>
        <v>33.000000000000007</v>
      </c>
      <c r="O13" s="196">
        <f>(O$15/'Consultores por Área'!$C$11)*Consultores!$O43</f>
        <v>1</v>
      </c>
      <c r="P13" s="191">
        <f>(P$15/'Consultores por Área'!$C$11)*Consultores!$O43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21.000000000000004</v>
      </c>
      <c r="G14" s="201">
        <f t="shared" si="0"/>
        <v>24</v>
      </c>
      <c r="H14" s="176">
        <f t="shared" si="0"/>
        <v>6</v>
      </c>
      <c r="I14" s="176">
        <f t="shared" si="0"/>
        <v>21.000000000000004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Centro!D15</f>
        <v>396.00000000000006</v>
      </c>
      <c r="E15" s="217">
        <f>Centro!E15</f>
        <v>552</v>
      </c>
      <c r="F15" s="204">
        <f>Centro!F15</f>
        <v>21.000000000000004</v>
      </c>
      <c r="G15" s="205">
        <f>Centro!G15</f>
        <v>24</v>
      </c>
      <c r="H15" s="206">
        <f>Centro!H15</f>
        <v>6</v>
      </c>
      <c r="I15" s="206">
        <f>Centro!I15</f>
        <v>21.000000000000004</v>
      </c>
      <c r="J15" s="207">
        <f>Centro!J15</f>
        <v>15.000000000000002</v>
      </c>
      <c r="K15" s="204">
        <f>Centro!K15</f>
        <v>60.000000000000007</v>
      </c>
      <c r="L15" s="208">
        <f>Centro!L15</f>
        <v>39</v>
      </c>
      <c r="M15" s="208">
        <f>Centro!M15</f>
        <v>315</v>
      </c>
      <c r="N15" s="208">
        <f>Centro!N15</f>
        <v>99.000000000000014</v>
      </c>
      <c r="O15" s="209">
        <f>Centro!O15</f>
        <v>3</v>
      </c>
      <c r="P15" s="185">
        <f>'Consultores por Área'!C11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7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Área'!A12</f>
        <v>RA - Cpl. Extremadura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Consultores!G44</f>
        <v>MURILLO HUERTAS</v>
      </c>
      <c r="C11" s="29" t="str">
        <f>Consultores!H44</f>
        <v>Benito</v>
      </c>
      <c r="D11" s="186">
        <f>(D$13/'Consultores por Área'!$C$12)*Consultores!$O44</f>
        <v>132.00000000000003</v>
      </c>
      <c r="E11" s="215">
        <f>(E$13/'Consultores por Área'!$C$12)*Consultores!$O44</f>
        <v>183.99999999999997</v>
      </c>
      <c r="F11" s="193">
        <f>(F$13/'Consultores por Área'!$C$12)*Consultores!$O44</f>
        <v>7.0000000000000009</v>
      </c>
      <c r="G11" s="194">
        <f>(G$13/'Consultores por Área'!$C$12)*Consultores!$O44</f>
        <v>8</v>
      </c>
      <c r="H11" s="194">
        <f>(H$13/'Consultores por Área'!$C$12)*Consultores!$O44</f>
        <v>2</v>
      </c>
      <c r="I11" s="194">
        <f>(I$13/'Consultores por Área'!$C$12)*Consultores!$O44</f>
        <v>7.0000000000000009</v>
      </c>
      <c r="J11" s="195">
        <f>(J$13/'Consultores por Área'!$C$12)*Consultores!$O44</f>
        <v>5</v>
      </c>
      <c r="K11" s="187">
        <f>(K$13/'Consultores por Área'!$C$12)*Consultores!$O44</f>
        <v>20</v>
      </c>
      <c r="L11" s="177">
        <f>(L$13/'Consultores por Área'!$C$12)*Consultores!$O44</f>
        <v>13</v>
      </c>
      <c r="M11" s="177">
        <f>(M$13/'Consultores por Área'!$C$12)*Consultores!$O44</f>
        <v>105.00000000000001</v>
      </c>
      <c r="N11" s="177">
        <f>(N$13/'Consultores por Área'!$C$12)*Consultores!$O44</f>
        <v>33.000000000000007</v>
      </c>
      <c r="O11" s="196">
        <f>(O$13/'Consultores por Área'!$C$12)*Consultores!$O44</f>
        <v>1</v>
      </c>
      <c r="P11" s="191">
        <f>(P$13/'Consultores por Área'!$C$12)*Consultores!$O44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183.99999999999997</v>
      </c>
      <c r="F12" s="198">
        <f t="shared" si="0"/>
        <v>7.0000000000000009</v>
      </c>
      <c r="G12" s="201">
        <f t="shared" si="0"/>
        <v>8</v>
      </c>
      <c r="H12" s="176">
        <f t="shared" si="0"/>
        <v>2</v>
      </c>
      <c r="I12" s="176">
        <f t="shared" si="0"/>
        <v>7.0000000000000009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105.00000000000001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Centro!D16</f>
        <v>132.00000000000003</v>
      </c>
      <c r="E13" s="217">
        <f>Centro!E16</f>
        <v>183.99999999999997</v>
      </c>
      <c r="F13" s="204">
        <f>Centro!F16</f>
        <v>7.0000000000000009</v>
      </c>
      <c r="G13" s="205">
        <f>Centro!G16</f>
        <v>8</v>
      </c>
      <c r="H13" s="206">
        <f>Centro!H16</f>
        <v>2</v>
      </c>
      <c r="I13" s="206">
        <f>Centro!I16</f>
        <v>7.0000000000000009</v>
      </c>
      <c r="J13" s="207">
        <f>Centro!J16</f>
        <v>5</v>
      </c>
      <c r="K13" s="204">
        <f>Centro!K16</f>
        <v>20</v>
      </c>
      <c r="L13" s="208">
        <f>Centro!L16</f>
        <v>13</v>
      </c>
      <c r="M13" s="208">
        <f>Centro!M16</f>
        <v>105.00000000000001</v>
      </c>
      <c r="N13" s="208">
        <f>Centro!N16</f>
        <v>33.000000000000007</v>
      </c>
      <c r="O13" s="209">
        <f>Centro!O16</f>
        <v>1</v>
      </c>
      <c r="P13" s="185">
        <f>'Consultores por Área'!C12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7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5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1.140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466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Área'!A14</f>
        <v>DA - Cpl. Aragón</v>
      </c>
      <c r="D11" s="218">
        <f>D$19*'Consultores por Área'!$C14/'Consultores por Área'!$C$13</f>
        <v>396.00000000000006</v>
      </c>
      <c r="E11" s="174">
        <f>E$19*'Consultores por Área'!$C14/'Consultores por Área'!$C$13</f>
        <v>552</v>
      </c>
      <c r="F11" s="175">
        <f>F$19*'Consultores por Área'!$C14/'Consultores por Área'!$C$13</f>
        <v>21</v>
      </c>
      <c r="G11" s="176">
        <f>G$19*'Consultores por Área'!$C14/'Consultores por Área'!$C$13</f>
        <v>24</v>
      </c>
      <c r="H11" s="176">
        <f>H$19*'Consultores por Área'!$C14/'Consultores por Área'!$C$13</f>
        <v>6</v>
      </c>
      <c r="I11" s="176">
        <f>I$19*'Consultores por Área'!$C14/'Consultores por Área'!$C$13</f>
        <v>21</v>
      </c>
      <c r="J11" s="176">
        <f>J$19*'Consultores por Área'!$C14/'Consultores por Área'!$C$13</f>
        <v>15.000000000000002</v>
      </c>
      <c r="K11" s="187">
        <f>K$19*'Consultores por Área'!$C14/'Consultores por Área'!$C$13</f>
        <v>60.000000000000007</v>
      </c>
      <c r="L11" s="188">
        <f>L$19*'Consultores por Área'!$C14/'Consultores por Área'!$C$13</f>
        <v>39</v>
      </c>
      <c r="M11" s="177">
        <f>M$19*'Consultores por Área'!$C14/'Consultores por Área'!$C$13</f>
        <v>315</v>
      </c>
      <c r="N11" s="177">
        <f>N$19*'Consultores por Área'!$C14/'Consultores por Área'!$C$13</f>
        <v>99.000000000000014</v>
      </c>
      <c r="O11" s="177">
        <f>O$19*'Consultores por Área'!$C14/'Consultores por Área'!$C$13</f>
        <v>3</v>
      </c>
      <c r="P11" s="191">
        <f>'Consultores por Área'!C14</f>
        <v>3</v>
      </c>
    </row>
    <row r="12" spans="2:16" ht="30" customHeight="1" x14ac:dyDescent="0.25">
      <c r="C12" s="29" t="str">
        <f>'Consultores por Área'!A15</f>
        <v>EA - Cpl. Asturias</v>
      </c>
      <c r="D12" s="218">
        <f>D$19*'Consultores por Área'!$C15/'Consultores por Área'!$C$13</f>
        <v>396.00000000000006</v>
      </c>
      <c r="E12" s="212">
        <f>E$19*'Consultores por Área'!$C15/'Consultores por Área'!$C$13</f>
        <v>552</v>
      </c>
      <c r="F12" s="219">
        <f>F$19*'Consultores por Área'!$C15/'Consultores por Área'!$C$13</f>
        <v>21</v>
      </c>
      <c r="G12" s="220">
        <f>G$19*'Consultores por Área'!$C15/'Consultores por Área'!$C$13</f>
        <v>24</v>
      </c>
      <c r="H12" s="220">
        <f>H$19*'Consultores por Área'!$C15/'Consultores por Área'!$C$13</f>
        <v>6</v>
      </c>
      <c r="I12" s="220">
        <f>I$19*'Consultores por Área'!$C15/'Consultores por Área'!$C$13</f>
        <v>21</v>
      </c>
      <c r="J12" s="220">
        <f>J$19*'Consultores por Área'!$C15/'Consultores por Área'!$C$13</f>
        <v>15.000000000000002</v>
      </c>
      <c r="K12" s="221">
        <f>K$19*'Consultores por Área'!$C15/'Consultores por Área'!$C$13</f>
        <v>60.000000000000007</v>
      </c>
      <c r="L12" s="222">
        <f>L$19*'Consultores por Área'!$C15/'Consultores por Área'!$C$13</f>
        <v>39</v>
      </c>
      <c r="M12" s="223">
        <f>M$19*'Consultores por Área'!$C15/'Consultores por Área'!$C$13</f>
        <v>315</v>
      </c>
      <c r="N12" s="223">
        <f>N$19*'Consultores por Área'!$C15/'Consultores por Área'!$C$13</f>
        <v>99.000000000000014</v>
      </c>
      <c r="O12" s="223">
        <f>O$19*'Consultores por Área'!$C15/'Consultores por Área'!$C$13</f>
        <v>3</v>
      </c>
      <c r="P12" s="191">
        <f>'Consultores por Área'!C15</f>
        <v>3</v>
      </c>
    </row>
    <row r="13" spans="2:16" ht="30" customHeight="1" x14ac:dyDescent="0.25">
      <c r="C13" s="29" t="str">
        <f>'Consultores por Área'!A16</f>
        <v>GA - Cpl. Galicia</v>
      </c>
      <c r="D13" s="218">
        <f>D$19*'Consultores por Área'!$C16/'Consultores por Área'!$C$13</f>
        <v>396.00000000000006</v>
      </c>
      <c r="E13" s="212">
        <f>E$19*'Consultores por Área'!$C16/'Consultores por Área'!$C$13</f>
        <v>552</v>
      </c>
      <c r="F13" s="219">
        <f>F$19*'Consultores por Área'!$C16/'Consultores por Área'!$C$13</f>
        <v>21</v>
      </c>
      <c r="G13" s="220">
        <f>G$19*'Consultores por Área'!$C16/'Consultores por Área'!$C$13</f>
        <v>24</v>
      </c>
      <c r="H13" s="220">
        <f>H$19*'Consultores por Área'!$C16/'Consultores por Área'!$C$13</f>
        <v>6</v>
      </c>
      <c r="I13" s="220">
        <f>I$19*'Consultores por Área'!$C16/'Consultores por Área'!$C$13</f>
        <v>21</v>
      </c>
      <c r="J13" s="220">
        <f>J$19*'Consultores por Área'!$C16/'Consultores por Área'!$C$13</f>
        <v>15.000000000000002</v>
      </c>
      <c r="K13" s="221">
        <f>K$19*'Consultores por Área'!$C16/'Consultores por Área'!$C$13</f>
        <v>60.000000000000007</v>
      </c>
      <c r="L13" s="222">
        <f>L$19*'Consultores por Área'!$C16/'Consultores por Área'!$C$13</f>
        <v>39</v>
      </c>
      <c r="M13" s="223">
        <f>M$19*'Consultores por Área'!$C16/'Consultores por Área'!$C$13</f>
        <v>315</v>
      </c>
      <c r="N13" s="223">
        <f>N$19*'Consultores por Área'!$C16/'Consultores por Área'!$C$13</f>
        <v>99.000000000000014</v>
      </c>
      <c r="O13" s="223">
        <f>O$19*'Consultores por Área'!$C16/'Consultores por Área'!$C$13</f>
        <v>3</v>
      </c>
      <c r="P13" s="191">
        <f>'Consultores por Área'!C16</f>
        <v>3</v>
      </c>
    </row>
    <row r="14" spans="2:16" ht="30" customHeight="1" x14ac:dyDescent="0.25">
      <c r="C14" s="29" t="str">
        <f>'Consultores por Área'!A17</f>
        <v>JA - Cpl. Euskadi</v>
      </c>
      <c r="D14" s="173">
        <f>D$19*'Consultores por Área'!$C17/'Consultores por Área'!$C$13</f>
        <v>475.2000000000001</v>
      </c>
      <c r="E14" s="178">
        <f>E$19*'Consultores por Área'!$C17/'Consultores por Área'!$C$13</f>
        <v>662.40000000000009</v>
      </c>
      <c r="F14" s="224">
        <f>F$19*'Consultores por Área'!$C17/'Consultores por Área'!$C$13</f>
        <v>25.2</v>
      </c>
      <c r="G14" s="225">
        <f>G$19*'Consultores por Área'!$C17/'Consultores por Área'!$C$13</f>
        <v>28.8</v>
      </c>
      <c r="H14" s="225">
        <f>H$19*'Consultores por Área'!$C17/'Consultores por Área'!$C$13</f>
        <v>7.2</v>
      </c>
      <c r="I14" s="225">
        <f>I$19*'Consultores por Área'!$C17/'Consultores por Área'!$C$13</f>
        <v>25.2</v>
      </c>
      <c r="J14" s="225">
        <f>J$19*'Consultores por Área'!$C17/'Consultores por Área'!$C$13</f>
        <v>18</v>
      </c>
      <c r="K14" s="226">
        <f>K$19*'Consultores por Área'!$C17/'Consultores por Área'!$C$13</f>
        <v>72</v>
      </c>
      <c r="L14" s="222">
        <f>L$19*'Consultores por Área'!$C17/'Consultores por Área'!$C$13</f>
        <v>46.800000000000004</v>
      </c>
      <c r="M14" s="227">
        <f>M$19*'Consultores por Área'!$C17/'Consultores por Área'!$C$13</f>
        <v>377.99999999999994</v>
      </c>
      <c r="N14" s="227">
        <f>N$19*'Consultores por Área'!$C17/'Consultores por Área'!$C$13</f>
        <v>118.80000000000003</v>
      </c>
      <c r="O14" s="227">
        <f>O$19*'Consultores por Área'!$C17/'Consultores por Área'!$C$13</f>
        <v>3.6</v>
      </c>
      <c r="P14" s="191">
        <f>'Consultores por Área'!C17</f>
        <v>3.6</v>
      </c>
    </row>
    <row r="15" spans="2:16" ht="30" customHeight="1" x14ac:dyDescent="0.25">
      <c r="C15" s="29" t="str">
        <f>'Consultores por Área'!A18</f>
        <v>LA - Cpl. Cantabria</v>
      </c>
      <c r="D15" s="218">
        <f>D$19*'Consultores por Área'!$C18/'Consultores por Área'!$C$13</f>
        <v>132.00000000000003</v>
      </c>
      <c r="E15" s="212">
        <f>E$19*'Consultores por Área'!$C18/'Consultores por Área'!$C$13</f>
        <v>184</v>
      </c>
      <c r="F15" s="219">
        <f>F$19*'Consultores por Área'!$C18/'Consultores por Área'!$C$13</f>
        <v>7</v>
      </c>
      <c r="G15" s="220">
        <f>G$19*'Consultores por Área'!$C18/'Consultores por Área'!$C$13</f>
        <v>8</v>
      </c>
      <c r="H15" s="220">
        <f>H$19*'Consultores por Área'!$C18/'Consultores por Área'!$C$13</f>
        <v>2</v>
      </c>
      <c r="I15" s="220">
        <f>I$19*'Consultores por Área'!$C18/'Consultores por Área'!$C$13</f>
        <v>7</v>
      </c>
      <c r="J15" s="220">
        <f>J$19*'Consultores por Área'!$C18/'Consultores por Área'!$C$13</f>
        <v>5</v>
      </c>
      <c r="K15" s="221">
        <f>K$19*'Consultores por Área'!$C18/'Consultores por Área'!$C$13</f>
        <v>20</v>
      </c>
      <c r="L15" s="222">
        <f>L$19*'Consultores por Área'!$C18/'Consultores por Área'!$C$13</f>
        <v>13</v>
      </c>
      <c r="M15" s="223">
        <f>M$19*'Consultores por Área'!$C18/'Consultores por Área'!$C$13</f>
        <v>105</v>
      </c>
      <c r="N15" s="223">
        <f>N$19*'Consultores por Área'!$C18/'Consultores por Área'!$C$13</f>
        <v>33.000000000000007</v>
      </c>
      <c r="O15" s="223">
        <f>O$19*'Consultores por Área'!$C18/'Consultores por Área'!$C$13</f>
        <v>1</v>
      </c>
      <c r="P15" s="191">
        <f>'Consultores por Área'!C18</f>
        <v>1</v>
      </c>
    </row>
    <row r="16" spans="2:16" ht="30" customHeight="1" x14ac:dyDescent="0.25">
      <c r="C16" s="29" t="str">
        <f>'Consultores por Área'!A19</f>
        <v>MA - Cpl. La Rioja</v>
      </c>
      <c r="D16" s="218">
        <f>D$19*'Consultores por Área'!$C19/'Consultores por Área'!$C$13</f>
        <v>132.00000000000003</v>
      </c>
      <c r="E16" s="212">
        <f>E$19*'Consultores por Área'!$C19/'Consultores por Área'!$C$13</f>
        <v>184</v>
      </c>
      <c r="F16" s="175">
        <f>F$19*'Consultores por Área'!$C19/'Consultores por Área'!$C$13</f>
        <v>7</v>
      </c>
      <c r="G16" s="189">
        <f>G$19*'Consultores por Área'!$C19/'Consultores por Área'!$C$13</f>
        <v>8</v>
      </c>
      <c r="H16" s="189">
        <f>H$19*'Consultores por Área'!$C19/'Consultores por Área'!$C$13</f>
        <v>2</v>
      </c>
      <c r="I16" s="189">
        <f>I$19*'Consultores por Área'!$C19/'Consultores por Área'!$C$13</f>
        <v>7</v>
      </c>
      <c r="J16" s="189">
        <f>J$19*'Consultores por Área'!$C19/'Consultores por Área'!$C$13</f>
        <v>5</v>
      </c>
      <c r="K16" s="175">
        <f>K$19*'Consultores por Área'!$C19/'Consultores por Área'!$C$13</f>
        <v>20</v>
      </c>
      <c r="L16" s="190">
        <f>L$19*'Consultores por Área'!$C19/'Consultores por Área'!$C$13</f>
        <v>13</v>
      </c>
      <c r="M16" s="190">
        <f>M$19*'Consultores por Área'!$C19/'Consultores por Área'!$C$13</f>
        <v>105</v>
      </c>
      <c r="N16" s="190">
        <f>N$19*'Consultores por Área'!$C19/'Consultores por Área'!$C$13</f>
        <v>33.000000000000007</v>
      </c>
      <c r="O16" s="190">
        <f>O$19*'Consultores por Área'!$C19/'Consultores por Área'!$C$13</f>
        <v>1</v>
      </c>
      <c r="P16" s="191">
        <f>'Consultores por Área'!C19</f>
        <v>1</v>
      </c>
    </row>
    <row r="17" spans="3:16" ht="30" customHeight="1" x14ac:dyDescent="0.25">
      <c r="C17" s="29" t="str">
        <f>'Consultores por Área'!A20</f>
        <v>OA - Cpl. Navarra</v>
      </c>
      <c r="D17" s="218">
        <f>D$19*'Consultores por Área'!$C20/'Consultores por Área'!$C$13</f>
        <v>237.60000000000005</v>
      </c>
      <c r="E17" s="212">
        <f>E$19*'Consultores por Área'!$C20/'Consultores por Área'!$C$13</f>
        <v>331.20000000000005</v>
      </c>
      <c r="F17" s="175">
        <f>F$19*'Consultores por Área'!$C20/'Consultores por Área'!$C$13</f>
        <v>12.6</v>
      </c>
      <c r="G17" s="189">
        <f>G$19*'Consultores por Área'!$C20/'Consultores por Área'!$C$13</f>
        <v>14.4</v>
      </c>
      <c r="H17" s="189">
        <f>H$19*'Consultores por Área'!$C20/'Consultores por Área'!$C$13</f>
        <v>3.6</v>
      </c>
      <c r="I17" s="189">
        <f>I$19*'Consultores por Área'!$C20/'Consultores por Área'!$C$13</f>
        <v>12.6</v>
      </c>
      <c r="J17" s="189">
        <f>J$19*'Consultores por Área'!$C20/'Consultores por Área'!$C$13</f>
        <v>9</v>
      </c>
      <c r="K17" s="175">
        <f>K$19*'Consultores por Área'!$C20/'Consultores por Área'!$C$13</f>
        <v>36</v>
      </c>
      <c r="L17" s="190">
        <f>L$19*'Consultores por Área'!$C20/'Consultores por Área'!$C$13</f>
        <v>23.400000000000002</v>
      </c>
      <c r="M17" s="190">
        <f>M$19*'Consultores por Área'!$C20/'Consultores por Área'!$C$13</f>
        <v>188.99999999999997</v>
      </c>
      <c r="N17" s="190">
        <f>N$19*'Consultores por Área'!$C20/'Consultores por Área'!$C$13</f>
        <v>59.400000000000013</v>
      </c>
      <c r="O17" s="190">
        <f>O$19*'Consultores por Área'!$C20/'Consultores por Área'!$C$13</f>
        <v>1.8</v>
      </c>
      <c r="P17" s="191">
        <f>'Consultores por Área'!C20</f>
        <v>1.8</v>
      </c>
    </row>
    <row r="18" spans="3:16" ht="30" customHeight="1" x14ac:dyDescent="0.25">
      <c r="C18" s="61" t="s">
        <v>25</v>
      </c>
      <c r="D18" s="218">
        <f t="shared" ref="D18:O18" si="0">SUM(D11:D17)</f>
        <v>2164.8000000000002</v>
      </c>
      <c r="E18" s="212">
        <f t="shared" ref="E18" si="1">SUM(E11:E17)</f>
        <v>3017.6000000000004</v>
      </c>
      <c r="F18" s="175">
        <f t="shared" si="0"/>
        <v>114.8</v>
      </c>
      <c r="G18" s="176">
        <f t="shared" si="0"/>
        <v>131.19999999999999</v>
      </c>
      <c r="H18" s="176">
        <f t="shared" si="0"/>
        <v>32.799999999999997</v>
      </c>
      <c r="I18" s="176">
        <f t="shared" si="0"/>
        <v>114.8</v>
      </c>
      <c r="J18" s="176">
        <f t="shared" si="0"/>
        <v>82</v>
      </c>
      <c r="K18" s="175">
        <f t="shared" si="0"/>
        <v>328</v>
      </c>
      <c r="L18" s="177">
        <f t="shared" si="0"/>
        <v>213.20000000000002</v>
      </c>
      <c r="M18" s="177">
        <f t="shared" si="0"/>
        <v>1722</v>
      </c>
      <c r="N18" s="177">
        <f t="shared" si="0"/>
        <v>541.20000000000005</v>
      </c>
      <c r="O18" s="177">
        <f t="shared" si="0"/>
        <v>16.399999999999999</v>
      </c>
      <c r="P18" s="191">
        <f>SUM(P11:P17)</f>
        <v>16.399999999999999</v>
      </c>
    </row>
    <row r="19" spans="3:16" ht="30" customHeight="1" thickBot="1" x14ac:dyDescent="0.3">
      <c r="C19" s="61" t="s">
        <v>26</v>
      </c>
      <c r="D19" s="202">
        <f>Total_Territorios!D16*'Consultores por Área'!$C$13/'Consultores por Área'!$C$29</f>
        <v>2164.8000000000002</v>
      </c>
      <c r="E19" s="203">
        <f>Total_Territorios!E16*'Consultores por Área'!$C$13/'Consultores por Área'!$C$29</f>
        <v>3017.6</v>
      </c>
      <c r="F19" s="181">
        <f>Total_Territorios!F16*'Consultores por Área'!$C$13/'Consultores por Área'!$C$29</f>
        <v>114.8</v>
      </c>
      <c r="G19" s="182">
        <f>Total_Territorios!G16*'Consultores por Área'!$C$13/'Consultores por Área'!$C$29</f>
        <v>131.19999999999999</v>
      </c>
      <c r="H19" s="182">
        <f>Total_Territorios!H16*'Consultores por Área'!$C$13/'Consultores por Área'!$C$29</f>
        <v>32.799999999999997</v>
      </c>
      <c r="I19" s="182">
        <f>Total_Territorios!I16*'Consultores por Área'!$C$13/'Consultores por Área'!$C$29</f>
        <v>114.8</v>
      </c>
      <c r="J19" s="183">
        <f>Total_Territorios!J16*'Consultores por Área'!$C$13/'Consultores por Área'!$C$29</f>
        <v>82</v>
      </c>
      <c r="K19" s="181">
        <f>Total_Territorios!K16*'Consultores por Área'!$C$13/'Consultores por Área'!$C$29</f>
        <v>328</v>
      </c>
      <c r="L19" s="184">
        <f>Total_Territorios!L16*'Consultores por Área'!$C$13/'Consultores por Área'!$C$29</f>
        <v>213.2</v>
      </c>
      <c r="M19" s="184">
        <f>Total_Territorios!M16*'Consultores por Área'!$C$13/'Consultores por Área'!$C$29</f>
        <v>1721.9999999999998</v>
      </c>
      <c r="N19" s="184">
        <f>Total_Territorios!N16*'Consultores por Área'!$C$13/'Consultores por Área'!$C$29</f>
        <v>541.20000000000005</v>
      </c>
      <c r="O19" s="184">
        <f>Total_Territorios!O16*'Consultores por Área'!$C$13/'Consultores por Área'!$C$29</f>
        <v>16.399999999999999</v>
      </c>
      <c r="P19" s="185">
        <f>'Consultores por Área'!C13</f>
        <v>16.399999999999999</v>
      </c>
    </row>
    <row r="20" spans="3:16" ht="15" customHeight="1" thickTop="1" x14ac:dyDescent="0.25">
      <c r="C20" s="18"/>
      <c r="D20" s="19"/>
      <c r="E20" s="19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15</v>
      </c>
      <c r="E21" s="22" t="s">
        <v>5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171" t="s">
        <v>56</v>
      </c>
      <c r="D22" s="172"/>
      <c r="E22" s="22" t="s">
        <v>7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16</v>
      </c>
      <c r="D23" s="172"/>
      <c r="E23" s="23" t="s">
        <v>57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17</v>
      </c>
      <c r="D24" s="172"/>
      <c r="E24" s="23" t="s">
        <v>58</v>
      </c>
      <c r="F24" s="19"/>
      <c r="G24" s="20"/>
      <c r="H24" s="20"/>
      <c r="I24" s="20"/>
      <c r="J24" s="20"/>
      <c r="K24" s="20"/>
      <c r="L24" s="21"/>
      <c r="M24" s="20"/>
      <c r="N24" s="20"/>
      <c r="O24" s="20"/>
      <c r="P24" s="20"/>
    </row>
    <row r="25" spans="3:16" ht="15" customHeight="1" x14ac:dyDescent="0.25">
      <c r="C25" s="31" t="s">
        <v>18</v>
      </c>
      <c r="D25" s="172"/>
      <c r="E25" s="23" t="s">
        <v>59</v>
      </c>
      <c r="F25" s="19"/>
      <c r="G25" s="5"/>
      <c r="H25" s="5"/>
      <c r="I25" s="3"/>
      <c r="J25" s="3"/>
      <c r="K25" s="8"/>
      <c r="L25" s="3"/>
      <c r="M25" s="20"/>
      <c r="N25" s="20"/>
      <c r="O25" s="20"/>
      <c r="P25" s="20"/>
    </row>
    <row r="26" spans="3:16" ht="15" customHeight="1" x14ac:dyDescent="0.25">
      <c r="C26" s="31" t="s">
        <v>19</v>
      </c>
      <c r="D26" s="172"/>
      <c r="E26" s="24" t="s">
        <v>60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1" t="s">
        <v>20</v>
      </c>
      <c r="D27" s="172"/>
      <c r="E27" s="24" t="s">
        <v>8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21</v>
      </c>
      <c r="D28" s="172"/>
      <c r="E28" s="25" t="s">
        <v>61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22</v>
      </c>
      <c r="D29" s="172"/>
      <c r="E29" s="25" t="s">
        <v>6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566</v>
      </c>
      <c r="D30" s="172"/>
      <c r="E30" s="25" t="s">
        <v>568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567</v>
      </c>
      <c r="D31" s="172"/>
      <c r="E31" s="25" t="s">
        <v>569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 t="s">
        <v>23</v>
      </c>
      <c r="D32" s="172"/>
      <c r="E32" s="25" t="s">
        <v>9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32"/>
      <c r="D33" s="172"/>
      <c r="E33" s="172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C34" s="170" t="s">
        <v>565</v>
      </c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3:16" ht="15" customHeight="1" x14ac:dyDescent="0.25"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Área'!A14</f>
        <v>DA - Cpl. Aragón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Consultores!G46</f>
        <v>HERNANDEZ SIMON</v>
      </c>
      <c r="C11" s="29" t="str">
        <f>Consultores!H46</f>
        <v>Benjamín</v>
      </c>
      <c r="D11" s="186">
        <f>(D$15/'Consultores por Área'!$C$14)*Consultores!$O46</f>
        <v>132.00000000000003</v>
      </c>
      <c r="E11" s="215">
        <f>(E$15/'Consultores por Área'!$C$14)*Consultores!$O46</f>
        <v>184</v>
      </c>
      <c r="F11" s="193">
        <f>(F$15/'Consultores por Área'!$C$14)*Consultores!$O46</f>
        <v>7</v>
      </c>
      <c r="G11" s="194">
        <f>(G$15/'Consultores por Área'!$C$14)*Consultores!$O46</f>
        <v>8</v>
      </c>
      <c r="H11" s="194">
        <f>(H$15/'Consultores por Área'!$C$14)*Consultores!$O46</f>
        <v>2</v>
      </c>
      <c r="I11" s="194">
        <f>(I$15/'Consultores por Área'!$C$14)*Consultores!$O46</f>
        <v>7</v>
      </c>
      <c r="J11" s="195">
        <f>(J$15/'Consultores por Área'!$C$14)*Consultores!$O46</f>
        <v>5.0000000000000009</v>
      </c>
      <c r="K11" s="187">
        <f>(K$15/'Consultores por Área'!$C$14)*Consultores!$O46</f>
        <v>20.000000000000004</v>
      </c>
      <c r="L11" s="177">
        <f>(L$15/'Consultores por Área'!$C$14)*Consultores!$O46</f>
        <v>13</v>
      </c>
      <c r="M11" s="177">
        <f>(M$15/'Consultores por Área'!$C$14)*Consultores!$O46</f>
        <v>105</v>
      </c>
      <c r="N11" s="177">
        <f>(N$15/'Consultores por Área'!$C$14)*Consultores!$O46</f>
        <v>33.000000000000007</v>
      </c>
      <c r="O11" s="196">
        <f>(O$15/'Consultores por Área'!$C$14)*Consultores!$O46</f>
        <v>1</v>
      </c>
      <c r="P11" s="191">
        <f>(P$15/'Consultores por Área'!$C$14)*Consultores!$O46</f>
        <v>1</v>
      </c>
    </row>
    <row r="12" spans="1:16" ht="30" customHeight="1" x14ac:dyDescent="0.25">
      <c r="B12" s="29" t="str">
        <f>Consultores!G47</f>
        <v>PEREZ DOMINGUEZ</v>
      </c>
      <c r="C12" s="29" t="str">
        <f>Consultores!H47</f>
        <v>Angel</v>
      </c>
      <c r="D12" s="186">
        <f>(D$15/'Consultores por Área'!$C$14)*Consultores!$O47</f>
        <v>132.00000000000003</v>
      </c>
      <c r="E12" s="215">
        <f>(E$15/'Consultores por Área'!$C$14)*Consultores!$O47</f>
        <v>184</v>
      </c>
      <c r="F12" s="198">
        <f>(F$15/'Consultores por Área'!$C$14)*Consultores!$O47</f>
        <v>7</v>
      </c>
      <c r="G12" s="199">
        <f>(G$15/'Consultores por Área'!$C$14)*Consultores!$O47</f>
        <v>8</v>
      </c>
      <c r="H12" s="199">
        <f>(H$15/'Consultores por Área'!$C$14)*Consultores!$O47</f>
        <v>2</v>
      </c>
      <c r="I12" s="199">
        <f>(I$15/'Consultores por Área'!$C$14)*Consultores!$O47</f>
        <v>7</v>
      </c>
      <c r="J12" s="200">
        <f>(J$15/'Consultores por Área'!$C$14)*Consultores!$O47</f>
        <v>5.0000000000000009</v>
      </c>
      <c r="K12" s="187">
        <f>(K$15/'Consultores por Área'!$C$14)*Consultores!$O47</f>
        <v>20.000000000000004</v>
      </c>
      <c r="L12" s="177">
        <f>(L$15/'Consultores por Área'!$C$14)*Consultores!$O47</f>
        <v>13</v>
      </c>
      <c r="M12" s="177">
        <f>(M$15/'Consultores por Área'!$C$14)*Consultores!$O47</f>
        <v>105</v>
      </c>
      <c r="N12" s="177">
        <f>(N$15/'Consultores por Área'!$C$14)*Consultores!$O47</f>
        <v>33.000000000000007</v>
      </c>
      <c r="O12" s="196">
        <f>(O$15/'Consultores por Área'!$C$14)*Consultores!$O47</f>
        <v>1</v>
      </c>
      <c r="P12" s="191">
        <f>(P$15/'Consultores por Área'!$C$14)*Consultores!$O47</f>
        <v>1</v>
      </c>
    </row>
    <row r="13" spans="1:16" ht="30" customHeight="1" x14ac:dyDescent="0.25">
      <c r="B13" s="29" t="str">
        <f>Consultores!G48</f>
        <v>SANCHEZ ROY</v>
      </c>
      <c r="C13" s="29" t="str">
        <f>Consultores!H48</f>
        <v>Rosa</v>
      </c>
      <c r="D13" s="186">
        <f>(D$15/'Consultores por Área'!$C$14)*Consultores!$O48</f>
        <v>132.00000000000003</v>
      </c>
      <c r="E13" s="215">
        <f>(E$15/'Consultores por Área'!$C$14)*Consultores!$O48</f>
        <v>184</v>
      </c>
      <c r="F13" s="198">
        <f>(F$15/'Consultores por Área'!$C$14)*Consultores!$O48</f>
        <v>7</v>
      </c>
      <c r="G13" s="199">
        <f>(G$15/'Consultores por Área'!$C$14)*Consultores!$O48</f>
        <v>8</v>
      </c>
      <c r="H13" s="199">
        <f>(H$15/'Consultores por Área'!$C$14)*Consultores!$O48</f>
        <v>2</v>
      </c>
      <c r="I13" s="199">
        <f>(I$15/'Consultores por Área'!$C$14)*Consultores!$O48</f>
        <v>7</v>
      </c>
      <c r="J13" s="200">
        <f>(J$15/'Consultores por Área'!$C$14)*Consultores!$O48</f>
        <v>5.0000000000000009</v>
      </c>
      <c r="K13" s="187">
        <f>(K$15/'Consultores por Área'!$C$14)*Consultores!$O48</f>
        <v>20.000000000000004</v>
      </c>
      <c r="L13" s="177">
        <f>(L$15/'Consultores por Área'!$C$14)*Consultores!$O48</f>
        <v>13</v>
      </c>
      <c r="M13" s="177">
        <f>(M$15/'Consultores por Área'!$C$14)*Consultores!$O48</f>
        <v>105</v>
      </c>
      <c r="N13" s="177">
        <f>(N$15/'Consultores por Área'!$C$14)*Consultores!$O48</f>
        <v>33.000000000000007</v>
      </c>
      <c r="O13" s="196">
        <f>(O$15/'Consultores por Área'!$C$14)*Consultores!$O48</f>
        <v>1</v>
      </c>
      <c r="P13" s="191">
        <f>(P$15/'Consultores por Área'!$C$14)*Consultores!$O48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Norte!D11</f>
        <v>396.00000000000006</v>
      </c>
      <c r="E15" s="217">
        <f>Norte!E11</f>
        <v>552</v>
      </c>
      <c r="F15" s="204">
        <f>Norte!F11</f>
        <v>21</v>
      </c>
      <c r="G15" s="205">
        <f>Norte!G11</f>
        <v>24</v>
      </c>
      <c r="H15" s="206">
        <f>Norte!H11</f>
        <v>6</v>
      </c>
      <c r="I15" s="206">
        <f>Norte!I11</f>
        <v>21</v>
      </c>
      <c r="J15" s="207">
        <f>Norte!J11</f>
        <v>15.000000000000002</v>
      </c>
      <c r="K15" s="204">
        <f>Norte!K11</f>
        <v>60.000000000000007</v>
      </c>
      <c r="L15" s="208">
        <f>Norte!L11</f>
        <v>39</v>
      </c>
      <c r="M15" s="208">
        <f>Norte!M11</f>
        <v>315</v>
      </c>
      <c r="N15" s="208">
        <f>Norte!N11</f>
        <v>99.000000000000014</v>
      </c>
      <c r="O15" s="209">
        <f>Norte!O11</f>
        <v>3</v>
      </c>
      <c r="P15" s="185">
        <f>'Consultores por Área'!C14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Área'!A15</f>
        <v>EA - Cpl. Asturias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Consultores!G50</f>
        <v>DIAZ ROJO</v>
      </c>
      <c r="C11" s="29" t="str">
        <f>Consultores!H50</f>
        <v>Javier</v>
      </c>
      <c r="D11" s="186">
        <f>(D$15/'Consultores por Área'!$C$15)*Consultores!$O50</f>
        <v>132.00000000000003</v>
      </c>
      <c r="E11" s="215">
        <f>(E$15/'Consultores por Área'!$C$15)*Consultores!$O50</f>
        <v>184</v>
      </c>
      <c r="F11" s="193">
        <f>(F$15/'Consultores por Área'!$C$15)*Consultores!$O50</f>
        <v>7</v>
      </c>
      <c r="G11" s="194">
        <f>(G$15/'Consultores por Área'!$C$15)*Consultores!$O50</f>
        <v>8</v>
      </c>
      <c r="H11" s="194">
        <f>(H$15/'Consultores por Área'!$C$15)*Consultores!$O50</f>
        <v>2</v>
      </c>
      <c r="I11" s="194">
        <f>(I$15/'Consultores por Área'!$C$15)*Consultores!$O50</f>
        <v>7</v>
      </c>
      <c r="J11" s="195">
        <f>(J$15/'Consultores por Área'!$C$15)*Consultores!$O50</f>
        <v>5.0000000000000009</v>
      </c>
      <c r="K11" s="187">
        <f>(K$15/'Consultores por Área'!$C$15)*Consultores!$O50</f>
        <v>20.000000000000004</v>
      </c>
      <c r="L11" s="177">
        <f>(L$15/'Consultores por Área'!$C$15)*Consultores!$O50</f>
        <v>13</v>
      </c>
      <c r="M11" s="177">
        <f>(M$15/'Consultores por Área'!$C$15)*Consultores!$O50</f>
        <v>105</v>
      </c>
      <c r="N11" s="177">
        <f>(N$15/'Consultores por Área'!$C$15)*Consultores!$O50</f>
        <v>33.000000000000007</v>
      </c>
      <c r="O11" s="196">
        <f>(O$15/'Consultores por Área'!$C$15)*Consultores!$O50</f>
        <v>1</v>
      </c>
      <c r="P11" s="191">
        <f>(P$15/'Consultores por Área'!$C$15)*Consultores!$O50</f>
        <v>1</v>
      </c>
    </row>
    <row r="12" spans="1:16" ht="30" customHeight="1" x14ac:dyDescent="0.25">
      <c r="B12" s="29" t="str">
        <f>Consultores!G51</f>
        <v>GARCIA FERNANDEZ</v>
      </c>
      <c r="C12" s="29" t="str">
        <f>Consultores!H51</f>
        <v>Arturo</v>
      </c>
      <c r="D12" s="186">
        <f>(D$15/'Consultores por Área'!$C$15)*Consultores!$O51</f>
        <v>132.00000000000003</v>
      </c>
      <c r="E12" s="215">
        <f>(E$15/'Consultores por Área'!$C$15)*Consultores!$O51</f>
        <v>184</v>
      </c>
      <c r="F12" s="198">
        <f>(F$15/'Consultores por Área'!$C$15)*Consultores!$O51</f>
        <v>7</v>
      </c>
      <c r="G12" s="199">
        <f>(G$15/'Consultores por Área'!$C$15)*Consultores!$O51</f>
        <v>8</v>
      </c>
      <c r="H12" s="199">
        <f>(H$15/'Consultores por Área'!$C$15)*Consultores!$O51</f>
        <v>2</v>
      </c>
      <c r="I12" s="199">
        <f>(I$15/'Consultores por Área'!$C$15)*Consultores!$O51</f>
        <v>7</v>
      </c>
      <c r="J12" s="200">
        <f>(J$15/'Consultores por Área'!$C$15)*Consultores!$O51</f>
        <v>5.0000000000000009</v>
      </c>
      <c r="K12" s="187">
        <f>(K$15/'Consultores por Área'!$C$15)*Consultores!$O51</f>
        <v>20.000000000000004</v>
      </c>
      <c r="L12" s="177">
        <f>(L$15/'Consultores por Área'!$C$15)*Consultores!$O51</f>
        <v>13</v>
      </c>
      <c r="M12" s="177">
        <f>(M$15/'Consultores por Área'!$C$15)*Consultores!$O51</f>
        <v>105</v>
      </c>
      <c r="N12" s="177">
        <f>(N$15/'Consultores por Área'!$C$15)*Consultores!$O51</f>
        <v>33.000000000000007</v>
      </c>
      <c r="O12" s="196">
        <f>(O$15/'Consultores por Área'!$C$15)*Consultores!$O51</f>
        <v>1</v>
      </c>
      <c r="P12" s="191">
        <f>(P$15/'Consultores por Área'!$C$15)*Consultores!$O51</f>
        <v>1</v>
      </c>
    </row>
    <row r="13" spans="1:16" ht="30" customHeight="1" x14ac:dyDescent="0.25">
      <c r="B13" s="29" t="str">
        <f>Consultores!G52</f>
        <v>FERNANDEZ OROSA</v>
      </c>
      <c r="C13" s="29" t="str">
        <f>Consultores!H52</f>
        <v>Angel</v>
      </c>
      <c r="D13" s="186">
        <f>(D$15/'Consultores por Área'!$C$15)*Consultores!$O52</f>
        <v>132.00000000000003</v>
      </c>
      <c r="E13" s="215">
        <f>(E$15/'Consultores por Área'!$C$15)*Consultores!$O52</f>
        <v>184</v>
      </c>
      <c r="F13" s="198">
        <f>(F$15/'Consultores por Área'!$C$15)*Consultores!$O52</f>
        <v>7</v>
      </c>
      <c r="G13" s="199">
        <f>(G$15/'Consultores por Área'!$C$15)*Consultores!$O52</f>
        <v>8</v>
      </c>
      <c r="H13" s="199">
        <f>(H$15/'Consultores por Área'!$C$15)*Consultores!$O52</f>
        <v>2</v>
      </c>
      <c r="I13" s="199">
        <f>(I$15/'Consultores por Área'!$C$15)*Consultores!$O52</f>
        <v>7</v>
      </c>
      <c r="J13" s="200">
        <f>(J$15/'Consultores por Área'!$C$15)*Consultores!$O52</f>
        <v>5.0000000000000009</v>
      </c>
      <c r="K13" s="187">
        <f>(K$15/'Consultores por Área'!$C$15)*Consultores!$O52</f>
        <v>20.000000000000004</v>
      </c>
      <c r="L13" s="177">
        <f>(L$15/'Consultores por Área'!$C$15)*Consultores!$O52</f>
        <v>13</v>
      </c>
      <c r="M13" s="177">
        <f>(M$15/'Consultores por Área'!$C$15)*Consultores!$O52</f>
        <v>105</v>
      </c>
      <c r="N13" s="177">
        <f>(N$15/'Consultores por Área'!$C$15)*Consultores!$O52</f>
        <v>33.000000000000007</v>
      </c>
      <c r="O13" s="196">
        <f>(O$15/'Consultores por Área'!$C$15)*Consultores!$O52</f>
        <v>1</v>
      </c>
      <c r="P13" s="191">
        <f>(P$15/'Consultores por Área'!$C$15)*Consultores!$O52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Norte!D12</f>
        <v>396.00000000000006</v>
      </c>
      <c r="E15" s="217">
        <f>Norte!E12</f>
        <v>552</v>
      </c>
      <c r="F15" s="204">
        <f>Norte!F12</f>
        <v>21</v>
      </c>
      <c r="G15" s="205">
        <f>Norte!G12</f>
        <v>24</v>
      </c>
      <c r="H15" s="206">
        <f>Norte!H12</f>
        <v>6</v>
      </c>
      <c r="I15" s="206">
        <f>Norte!I12</f>
        <v>21</v>
      </c>
      <c r="J15" s="207">
        <f>Norte!J12</f>
        <v>15.000000000000002</v>
      </c>
      <c r="K15" s="204">
        <f>Norte!K12</f>
        <v>60.000000000000007</v>
      </c>
      <c r="L15" s="208">
        <f>Norte!L12</f>
        <v>39</v>
      </c>
      <c r="M15" s="208">
        <f>Norte!M12</f>
        <v>315</v>
      </c>
      <c r="N15" s="208">
        <f>Norte!N12</f>
        <v>99.000000000000014</v>
      </c>
      <c r="O15" s="209">
        <f>Norte!O12</f>
        <v>3</v>
      </c>
      <c r="P15" s="185">
        <f>'Consultores por Área'!C15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Área'!A16</f>
        <v>GA - Cpl. Galicia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Consultores!G52</f>
        <v>FERNANDEZ OROSA</v>
      </c>
      <c r="C11" s="29" t="str">
        <f>Consultores!H52</f>
        <v>Angel</v>
      </c>
      <c r="D11" s="186">
        <f>(D$15/'Consultores por Área'!$C$16)*Consultores!$O52</f>
        <v>132.00000000000003</v>
      </c>
      <c r="E11" s="215">
        <f>(E$15/'Consultores por Área'!$C$16)*Consultores!$O52</f>
        <v>184</v>
      </c>
      <c r="F11" s="193">
        <f>(F$15/'Consultores por Área'!$C$16)*Consultores!$O52</f>
        <v>7</v>
      </c>
      <c r="G11" s="194">
        <f>(G$15/'Consultores por Área'!$C$16)*Consultores!$O52</f>
        <v>8</v>
      </c>
      <c r="H11" s="194">
        <f>(H$15/'Consultores por Área'!$C$16)*Consultores!$O52</f>
        <v>2</v>
      </c>
      <c r="I11" s="194">
        <f>(I$15/'Consultores por Área'!$C$16)*Consultores!$O52</f>
        <v>7</v>
      </c>
      <c r="J11" s="195">
        <f>(J$15/'Consultores por Área'!$C$16)*Consultores!$O52</f>
        <v>5.0000000000000009</v>
      </c>
      <c r="K11" s="187">
        <f>(K$15/'Consultores por Área'!$C$16)*Consultores!$O52</f>
        <v>20.000000000000004</v>
      </c>
      <c r="L11" s="177">
        <f>(L$15/'Consultores por Área'!$C$16)*Consultores!$O52</f>
        <v>13</v>
      </c>
      <c r="M11" s="177">
        <f>(M$15/'Consultores por Área'!$C$16)*Consultores!$O52</f>
        <v>105</v>
      </c>
      <c r="N11" s="177">
        <f>(N$15/'Consultores por Área'!$C$16)*Consultores!$O52</f>
        <v>33.000000000000007</v>
      </c>
      <c r="O11" s="196">
        <f>(O$15/'Consultores por Área'!$C$16)*Consultores!$O52</f>
        <v>1</v>
      </c>
      <c r="P11" s="191">
        <f>(P$15/'Consultores por Área'!$C$16)*Consultores!$O52</f>
        <v>1</v>
      </c>
    </row>
    <row r="12" spans="1:16" ht="30" customHeight="1" x14ac:dyDescent="0.25">
      <c r="B12" s="29" t="str">
        <f>Consultores!G53</f>
        <v>MOYER ALVAREZ</v>
      </c>
      <c r="C12" s="29" t="str">
        <f>Consultores!H53</f>
        <v>Rafael</v>
      </c>
      <c r="D12" s="186">
        <f>(D$15/'Consultores por Área'!$C$16)*Consultores!$O53</f>
        <v>132.00000000000003</v>
      </c>
      <c r="E12" s="215">
        <f>(E$15/'Consultores por Área'!$C$16)*Consultores!$O53</f>
        <v>184</v>
      </c>
      <c r="F12" s="198">
        <f>(F$15/'Consultores por Área'!$C$16)*Consultores!$O53</f>
        <v>7</v>
      </c>
      <c r="G12" s="199">
        <f>(G$15/'Consultores por Área'!$C$16)*Consultores!$O53</f>
        <v>8</v>
      </c>
      <c r="H12" s="199">
        <f>(H$15/'Consultores por Área'!$C$16)*Consultores!$O53</f>
        <v>2</v>
      </c>
      <c r="I12" s="199">
        <f>(I$15/'Consultores por Área'!$C$16)*Consultores!$O53</f>
        <v>7</v>
      </c>
      <c r="J12" s="200">
        <f>(J$15/'Consultores por Área'!$C$16)*Consultores!$O53</f>
        <v>5.0000000000000009</v>
      </c>
      <c r="K12" s="187">
        <f>(K$15/'Consultores por Área'!$C$16)*Consultores!$O53</f>
        <v>20.000000000000004</v>
      </c>
      <c r="L12" s="177">
        <f>(L$15/'Consultores por Área'!$C$16)*Consultores!$O53</f>
        <v>13</v>
      </c>
      <c r="M12" s="177">
        <f>(M$15/'Consultores por Área'!$C$16)*Consultores!$O53</f>
        <v>105</v>
      </c>
      <c r="N12" s="177">
        <f>(N$15/'Consultores por Área'!$C$16)*Consultores!$O53</f>
        <v>33.000000000000007</v>
      </c>
      <c r="O12" s="196">
        <f>(O$15/'Consultores por Área'!$C$16)*Consultores!$O53</f>
        <v>1</v>
      </c>
      <c r="P12" s="191">
        <f>(P$15/'Consultores por Área'!$C$16)*Consultores!$O53</f>
        <v>1</v>
      </c>
    </row>
    <row r="13" spans="1:16" ht="30" customHeight="1" x14ac:dyDescent="0.25">
      <c r="B13" s="29" t="str">
        <f>Consultores!G54</f>
        <v>CAMINO GÓMEZ</v>
      </c>
      <c r="C13" s="29" t="str">
        <f>Consultores!H54</f>
        <v>Daniel</v>
      </c>
      <c r="D13" s="186">
        <f>(D$15/'Consultores por Área'!$C$16)*Consultores!$O54</f>
        <v>132.00000000000003</v>
      </c>
      <c r="E13" s="215">
        <f>(E$15/'Consultores por Área'!$C$16)*Consultores!$O54</f>
        <v>184</v>
      </c>
      <c r="F13" s="198">
        <f>(F$15/'Consultores por Área'!$C$16)*Consultores!$O54</f>
        <v>7</v>
      </c>
      <c r="G13" s="199">
        <f>(G$15/'Consultores por Área'!$C$16)*Consultores!$O54</f>
        <v>8</v>
      </c>
      <c r="H13" s="199">
        <f>(H$15/'Consultores por Área'!$C$16)*Consultores!$O54</f>
        <v>2</v>
      </c>
      <c r="I13" s="199">
        <f>(I$15/'Consultores por Área'!$C$16)*Consultores!$O54</f>
        <v>7</v>
      </c>
      <c r="J13" s="200">
        <f>(J$15/'Consultores por Área'!$C$16)*Consultores!$O54</f>
        <v>5.0000000000000009</v>
      </c>
      <c r="K13" s="187">
        <f>(K$15/'Consultores por Área'!$C$16)*Consultores!$O54</f>
        <v>20.000000000000004</v>
      </c>
      <c r="L13" s="177">
        <f>(L$15/'Consultores por Área'!$C$16)*Consultores!$O54</f>
        <v>13</v>
      </c>
      <c r="M13" s="177">
        <f>(M$15/'Consultores por Área'!$C$16)*Consultores!$O54</f>
        <v>105</v>
      </c>
      <c r="N13" s="177">
        <f>(N$15/'Consultores por Área'!$C$16)*Consultores!$O54</f>
        <v>33.000000000000007</v>
      </c>
      <c r="O13" s="196">
        <f>(O$15/'Consultores por Área'!$C$16)*Consultores!$O54</f>
        <v>1</v>
      </c>
      <c r="P13" s="191">
        <f>(P$15/'Consultores por Área'!$C$16)*Consultores!$O54</f>
        <v>1</v>
      </c>
    </row>
    <row r="14" spans="1:16" ht="30" customHeight="1" x14ac:dyDescent="0.25">
      <c r="B14" s="278" t="s">
        <v>25</v>
      </c>
      <c r="C14" s="279"/>
      <c r="D14" s="186">
        <f t="shared" ref="D14:P14" si="0">SUM(D11:D13)</f>
        <v>396.00000000000011</v>
      </c>
      <c r="E14" s="215">
        <f t="shared" si="0"/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15.000000000000004</v>
      </c>
      <c r="K14" s="175">
        <f t="shared" si="0"/>
        <v>60.000000000000014</v>
      </c>
      <c r="L14" s="177">
        <f t="shared" si="0"/>
        <v>39</v>
      </c>
      <c r="M14" s="177">
        <f t="shared" si="0"/>
        <v>315</v>
      </c>
      <c r="N14" s="177">
        <f t="shared" si="0"/>
        <v>99.000000000000028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Norte!D13</f>
        <v>396.00000000000006</v>
      </c>
      <c r="E15" s="217">
        <f>Norte!E13</f>
        <v>552</v>
      </c>
      <c r="F15" s="204">
        <f>Norte!F13</f>
        <v>21</v>
      </c>
      <c r="G15" s="205">
        <f>Norte!G13</f>
        <v>24</v>
      </c>
      <c r="H15" s="206">
        <f>Norte!H13</f>
        <v>6</v>
      </c>
      <c r="I15" s="206">
        <f>Norte!I13</f>
        <v>21</v>
      </c>
      <c r="J15" s="207">
        <f>Norte!J13</f>
        <v>15.000000000000002</v>
      </c>
      <c r="K15" s="204">
        <f>Norte!K13</f>
        <v>60.000000000000007</v>
      </c>
      <c r="L15" s="208">
        <f>Norte!L13</f>
        <v>39</v>
      </c>
      <c r="M15" s="208">
        <f>Norte!M13</f>
        <v>315</v>
      </c>
      <c r="N15" s="208">
        <f>Norte!N13</f>
        <v>99.000000000000014</v>
      </c>
      <c r="O15" s="209">
        <f>Norte!O13</f>
        <v>3</v>
      </c>
      <c r="P15" s="185">
        <f>'Consultores por Área'!C16</f>
        <v>3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1"/>
  <sheetViews>
    <sheetView zoomScaleNormal="100" workbookViewId="0">
      <pane ySplit="2" topLeftCell="A3" activePane="bottomLeft" state="frozen"/>
      <selection activeCell="B1" sqref="B1"/>
      <selection pane="bottomLeft" activeCell="B1" sqref="B1:C2"/>
    </sheetView>
  </sheetViews>
  <sheetFormatPr baseColWidth="10" defaultRowHeight="12.75" x14ac:dyDescent="0.2"/>
  <cols>
    <col min="1" max="1" width="0" style="14" hidden="1" customWidth="1"/>
    <col min="2" max="2" width="3.140625" style="56" customWidth="1"/>
    <col min="3" max="3" width="17.5703125" style="14" customWidth="1"/>
    <col min="4" max="4" width="15.42578125" style="14" customWidth="1"/>
    <col min="5" max="5" width="24.42578125" style="52" customWidth="1"/>
    <col min="6" max="6" width="8.5703125" style="74" customWidth="1"/>
    <col min="7" max="7" width="28.85546875" style="14" customWidth="1"/>
    <col min="8" max="8" width="13.85546875" style="14" bestFit="1" customWidth="1"/>
    <col min="9" max="13" width="3.140625" style="14" customWidth="1"/>
    <col min="14" max="15" width="8.140625" style="14" customWidth="1"/>
    <col min="16" max="254" width="11.42578125" style="14"/>
    <col min="255" max="255" width="0" style="14" hidden="1" customWidth="1"/>
    <col min="256" max="256" width="3.140625" style="14" customWidth="1"/>
    <col min="257" max="257" width="17.5703125" style="14" customWidth="1"/>
    <col min="258" max="258" width="15.42578125" style="14" customWidth="1"/>
    <col min="259" max="259" width="24.42578125" style="14" customWidth="1"/>
    <col min="260" max="260" width="28.85546875" style="14" customWidth="1"/>
    <col min="261" max="261" width="13.85546875" style="14" bestFit="1" customWidth="1"/>
    <col min="262" max="266" width="3.140625" style="14" customWidth="1"/>
    <col min="267" max="268" width="8.140625" style="14" customWidth="1"/>
    <col min="269" max="269" width="41.5703125" style="14" customWidth="1"/>
    <col min="270" max="270" width="11.42578125" style="14"/>
    <col min="271" max="271" width="45.85546875" style="14" customWidth="1"/>
    <col min="272" max="510" width="11.42578125" style="14"/>
    <col min="511" max="511" width="0" style="14" hidden="1" customWidth="1"/>
    <col min="512" max="512" width="3.140625" style="14" customWidth="1"/>
    <col min="513" max="513" width="17.5703125" style="14" customWidth="1"/>
    <col min="514" max="514" width="15.42578125" style="14" customWidth="1"/>
    <col min="515" max="515" width="24.42578125" style="14" customWidth="1"/>
    <col min="516" max="516" width="28.85546875" style="14" customWidth="1"/>
    <col min="517" max="517" width="13.85546875" style="14" bestFit="1" customWidth="1"/>
    <col min="518" max="522" width="3.140625" style="14" customWidth="1"/>
    <col min="523" max="524" width="8.140625" style="14" customWidth="1"/>
    <col min="525" max="525" width="41.5703125" style="14" customWidth="1"/>
    <col min="526" max="526" width="11.42578125" style="14"/>
    <col min="527" max="527" width="45.85546875" style="14" customWidth="1"/>
    <col min="528" max="766" width="11.42578125" style="14"/>
    <col min="767" max="767" width="0" style="14" hidden="1" customWidth="1"/>
    <col min="768" max="768" width="3.140625" style="14" customWidth="1"/>
    <col min="769" max="769" width="17.5703125" style="14" customWidth="1"/>
    <col min="770" max="770" width="15.42578125" style="14" customWidth="1"/>
    <col min="771" max="771" width="24.42578125" style="14" customWidth="1"/>
    <col min="772" max="772" width="28.85546875" style="14" customWidth="1"/>
    <col min="773" max="773" width="13.85546875" style="14" bestFit="1" customWidth="1"/>
    <col min="774" max="778" width="3.140625" style="14" customWidth="1"/>
    <col min="779" max="780" width="8.140625" style="14" customWidth="1"/>
    <col min="781" max="781" width="41.5703125" style="14" customWidth="1"/>
    <col min="782" max="782" width="11.42578125" style="14"/>
    <col min="783" max="783" width="45.85546875" style="14" customWidth="1"/>
    <col min="784" max="1022" width="11.42578125" style="14"/>
    <col min="1023" max="1023" width="0" style="14" hidden="1" customWidth="1"/>
    <col min="1024" max="1024" width="3.140625" style="14" customWidth="1"/>
    <col min="1025" max="1025" width="17.5703125" style="14" customWidth="1"/>
    <col min="1026" max="1026" width="15.42578125" style="14" customWidth="1"/>
    <col min="1027" max="1027" width="24.42578125" style="14" customWidth="1"/>
    <col min="1028" max="1028" width="28.85546875" style="14" customWidth="1"/>
    <col min="1029" max="1029" width="13.85546875" style="14" bestFit="1" customWidth="1"/>
    <col min="1030" max="1034" width="3.140625" style="14" customWidth="1"/>
    <col min="1035" max="1036" width="8.140625" style="14" customWidth="1"/>
    <col min="1037" max="1037" width="41.5703125" style="14" customWidth="1"/>
    <col min="1038" max="1038" width="11.42578125" style="14"/>
    <col min="1039" max="1039" width="45.85546875" style="14" customWidth="1"/>
    <col min="1040" max="1278" width="11.42578125" style="14"/>
    <col min="1279" max="1279" width="0" style="14" hidden="1" customWidth="1"/>
    <col min="1280" max="1280" width="3.140625" style="14" customWidth="1"/>
    <col min="1281" max="1281" width="17.5703125" style="14" customWidth="1"/>
    <col min="1282" max="1282" width="15.42578125" style="14" customWidth="1"/>
    <col min="1283" max="1283" width="24.42578125" style="14" customWidth="1"/>
    <col min="1284" max="1284" width="28.85546875" style="14" customWidth="1"/>
    <col min="1285" max="1285" width="13.85546875" style="14" bestFit="1" customWidth="1"/>
    <col min="1286" max="1290" width="3.140625" style="14" customWidth="1"/>
    <col min="1291" max="1292" width="8.140625" style="14" customWidth="1"/>
    <col min="1293" max="1293" width="41.5703125" style="14" customWidth="1"/>
    <col min="1294" max="1294" width="11.42578125" style="14"/>
    <col min="1295" max="1295" width="45.85546875" style="14" customWidth="1"/>
    <col min="1296" max="1534" width="11.42578125" style="14"/>
    <col min="1535" max="1535" width="0" style="14" hidden="1" customWidth="1"/>
    <col min="1536" max="1536" width="3.140625" style="14" customWidth="1"/>
    <col min="1537" max="1537" width="17.5703125" style="14" customWidth="1"/>
    <col min="1538" max="1538" width="15.42578125" style="14" customWidth="1"/>
    <col min="1539" max="1539" width="24.42578125" style="14" customWidth="1"/>
    <col min="1540" max="1540" width="28.85546875" style="14" customWidth="1"/>
    <col min="1541" max="1541" width="13.85546875" style="14" bestFit="1" customWidth="1"/>
    <col min="1542" max="1546" width="3.140625" style="14" customWidth="1"/>
    <col min="1547" max="1548" width="8.140625" style="14" customWidth="1"/>
    <col min="1549" max="1549" width="41.5703125" style="14" customWidth="1"/>
    <col min="1550" max="1550" width="11.42578125" style="14"/>
    <col min="1551" max="1551" width="45.85546875" style="14" customWidth="1"/>
    <col min="1552" max="1790" width="11.42578125" style="14"/>
    <col min="1791" max="1791" width="0" style="14" hidden="1" customWidth="1"/>
    <col min="1792" max="1792" width="3.140625" style="14" customWidth="1"/>
    <col min="1793" max="1793" width="17.5703125" style="14" customWidth="1"/>
    <col min="1794" max="1794" width="15.42578125" style="14" customWidth="1"/>
    <col min="1795" max="1795" width="24.42578125" style="14" customWidth="1"/>
    <col min="1796" max="1796" width="28.85546875" style="14" customWidth="1"/>
    <col min="1797" max="1797" width="13.85546875" style="14" bestFit="1" customWidth="1"/>
    <col min="1798" max="1802" width="3.140625" style="14" customWidth="1"/>
    <col min="1803" max="1804" width="8.140625" style="14" customWidth="1"/>
    <col min="1805" max="1805" width="41.5703125" style="14" customWidth="1"/>
    <col min="1806" max="1806" width="11.42578125" style="14"/>
    <col min="1807" max="1807" width="45.85546875" style="14" customWidth="1"/>
    <col min="1808" max="2046" width="11.42578125" style="14"/>
    <col min="2047" max="2047" width="0" style="14" hidden="1" customWidth="1"/>
    <col min="2048" max="2048" width="3.140625" style="14" customWidth="1"/>
    <col min="2049" max="2049" width="17.5703125" style="14" customWidth="1"/>
    <col min="2050" max="2050" width="15.42578125" style="14" customWidth="1"/>
    <col min="2051" max="2051" width="24.42578125" style="14" customWidth="1"/>
    <col min="2052" max="2052" width="28.85546875" style="14" customWidth="1"/>
    <col min="2053" max="2053" width="13.85546875" style="14" bestFit="1" customWidth="1"/>
    <col min="2054" max="2058" width="3.140625" style="14" customWidth="1"/>
    <col min="2059" max="2060" width="8.140625" style="14" customWidth="1"/>
    <col min="2061" max="2061" width="41.5703125" style="14" customWidth="1"/>
    <col min="2062" max="2062" width="11.42578125" style="14"/>
    <col min="2063" max="2063" width="45.85546875" style="14" customWidth="1"/>
    <col min="2064" max="2302" width="11.42578125" style="14"/>
    <col min="2303" max="2303" width="0" style="14" hidden="1" customWidth="1"/>
    <col min="2304" max="2304" width="3.140625" style="14" customWidth="1"/>
    <col min="2305" max="2305" width="17.5703125" style="14" customWidth="1"/>
    <col min="2306" max="2306" width="15.42578125" style="14" customWidth="1"/>
    <col min="2307" max="2307" width="24.42578125" style="14" customWidth="1"/>
    <col min="2308" max="2308" width="28.85546875" style="14" customWidth="1"/>
    <col min="2309" max="2309" width="13.85546875" style="14" bestFit="1" customWidth="1"/>
    <col min="2310" max="2314" width="3.140625" style="14" customWidth="1"/>
    <col min="2315" max="2316" width="8.140625" style="14" customWidth="1"/>
    <col min="2317" max="2317" width="41.5703125" style="14" customWidth="1"/>
    <col min="2318" max="2318" width="11.42578125" style="14"/>
    <col min="2319" max="2319" width="45.85546875" style="14" customWidth="1"/>
    <col min="2320" max="2558" width="11.42578125" style="14"/>
    <col min="2559" max="2559" width="0" style="14" hidden="1" customWidth="1"/>
    <col min="2560" max="2560" width="3.140625" style="14" customWidth="1"/>
    <col min="2561" max="2561" width="17.5703125" style="14" customWidth="1"/>
    <col min="2562" max="2562" width="15.42578125" style="14" customWidth="1"/>
    <col min="2563" max="2563" width="24.42578125" style="14" customWidth="1"/>
    <col min="2564" max="2564" width="28.85546875" style="14" customWidth="1"/>
    <col min="2565" max="2565" width="13.85546875" style="14" bestFit="1" customWidth="1"/>
    <col min="2566" max="2570" width="3.140625" style="14" customWidth="1"/>
    <col min="2571" max="2572" width="8.140625" style="14" customWidth="1"/>
    <col min="2573" max="2573" width="41.5703125" style="14" customWidth="1"/>
    <col min="2574" max="2574" width="11.42578125" style="14"/>
    <col min="2575" max="2575" width="45.85546875" style="14" customWidth="1"/>
    <col min="2576" max="2814" width="11.42578125" style="14"/>
    <col min="2815" max="2815" width="0" style="14" hidden="1" customWidth="1"/>
    <col min="2816" max="2816" width="3.140625" style="14" customWidth="1"/>
    <col min="2817" max="2817" width="17.5703125" style="14" customWidth="1"/>
    <col min="2818" max="2818" width="15.42578125" style="14" customWidth="1"/>
    <col min="2819" max="2819" width="24.42578125" style="14" customWidth="1"/>
    <col min="2820" max="2820" width="28.85546875" style="14" customWidth="1"/>
    <col min="2821" max="2821" width="13.85546875" style="14" bestFit="1" customWidth="1"/>
    <col min="2822" max="2826" width="3.140625" style="14" customWidth="1"/>
    <col min="2827" max="2828" width="8.140625" style="14" customWidth="1"/>
    <col min="2829" max="2829" width="41.5703125" style="14" customWidth="1"/>
    <col min="2830" max="2830" width="11.42578125" style="14"/>
    <col min="2831" max="2831" width="45.85546875" style="14" customWidth="1"/>
    <col min="2832" max="3070" width="11.42578125" style="14"/>
    <col min="3071" max="3071" width="0" style="14" hidden="1" customWidth="1"/>
    <col min="3072" max="3072" width="3.140625" style="14" customWidth="1"/>
    <col min="3073" max="3073" width="17.5703125" style="14" customWidth="1"/>
    <col min="3074" max="3074" width="15.42578125" style="14" customWidth="1"/>
    <col min="3075" max="3075" width="24.42578125" style="14" customWidth="1"/>
    <col min="3076" max="3076" width="28.85546875" style="14" customWidth="1"/>
    <col min="3077" max="3077" width="13.85546875" style="14" bestFit="1" customWidth="1"/>
    <col min="3078" max="3082" width="3.140625" style="14" customWidth="1"/>
    <col min="3083" max="3084" width="8.140625" style="14" customWidth="1"/>
    <col min="3085" max="3085" width="41.5703125" style="14" customWidth="1"/>
    <col min="3086" max="3086" width="11.42578125" style="14"/>
    <col min="3087" max="3087" width="45.85546875" style="14" customWidth="1"/>
    <col min="3088" max="3326" width="11.42578125" style="14"/>
    <col min="3327" max="3327" width="0" style="14" hidden="1" customWidth="1"/>
    <col min="3328" max="3328" width="3.140625" style="14" customWidth="1"/>
    <col min="3329" max="3329" width="17.5703125" style="14" customWidth="1"/>
    <col min="3330" max="3330" width="15.42578125" style="14" customWidth="1"/>
    <col min="3331" max="3331" width="24.42578125" style="14" customWidth="1"/>
    <col min="3332" max="3332" width="28.85546875" style="14" customWidth="1"/>
    <col min="3333" max="3333" width="13.85546875" style="14" bestFit="1" customWidth="1"/>
    <col min="3334" max="3338" width="3.140625" style="14" customWidth="1"/>
    <col min="3339" max="3340" width="8.140625" style="14" customWidth="1"/>
    <col min="3341" max="3341" width="41.5703125" style="14" customWidth="1"/>
    <col min="3342" max="3342" width="11.42578125" style="14"/>
    <col min="3343" max="3343" width="45.85546875" style="14" customWidth="1"/>
    <col min="3344" max="3582" width="11.42578125" style="14"/>
    <col min="3583" max="3583" width="0" style="14" hidden="1" customWidth="1"/>
    <col min="3584" max="3584" width="3.140625" style="14" customWidth="1"/>
    <col min="3585" max="3585" width="17.5703125" style="14" customWidth="1"/>
    <col min="3586" max="3586" width="15.42578125" style="14" customWidth="1"/>
    <col min="3587" max="3587" width="24.42578125" style="14" customWidth="1"/>
    <col min="3588" max="3588" width="28.85546875" style="14" customWidth="1"/>
    <col min="3589" max="3589" width="13.85546875" style="14" bestFit="1" customWidth="1"/>
    <col min="3590" max="3594" width="3.140625" style="14" customWidth="1"/>
    <col min="3595" max="3596" width="8.140625" style="14" customWidth="1"/>
    <col min="3597" max="3597" width="41.5703125" style="14" customWidth="1"/>
    <col min="3598" max="3598" width="11.42578125" style="14"/>
    <col min="3599" max="3599" width="45.85546875" style="14" customWidth="1"/>
    <col min="3600" max="3838" width="11.42578125" style="14"/>
    <col min="3839" max="3839" width="0" style="14" hidden="1" customWidth="1"/>
    <col min="3840" max="3840" width="3.140625" style="14" customWidth="1"/>
    <col min="3841" max="3841" width="17.5703125" style="14" customWidth="1"/>
    <col min="3842" max="3842" width="15.42578125" style="14" customWidth="1"/>
    <col min="3843" max="3843" width="24.42578125" style="14" customWidth="1"/>
    <col min="3844" max="3844" width="28.85546875" style="14" customWidth="1"/>
    <col min="3845" max="3845" width="13.85546875" style="14" bestFit="1" customWidth="1"/>
    <col min="3846" max="3850" width="3.140625" style="14" customWidth="1"/>
    <col min="3851" max="3852" width="8.140625" style="14" customWidth="1"/>
    <col min="3853" max="3853" width="41.5703125" style="14" customWidth="1"/>
    <col min="3854" max="3854" width="11.42578125" style="14"/>
    <col min="3855" max="3855" width="45.85546875" style="14" customWidth="1"/>
    <col min="3856" max="4094" width="11.42578125" style="14"/>
    <col min="4095" max="4095" width="0" style="14" hidden="1" customWidth="1"/>
    <col min="4096" max="4096" width="3.140625" style="14" customWidth="1"/>
    <col min="4097" max="4097" width="17.5703125" style="14" customWidth="1"/>
    <col min="4098" max="4098" width="15.42578125" style="14" customWidth="1"/>
    <col min="4099" max="4099" width="24.42578125" style="14" customWidth="1"/>
    <col min="4100" max="4100" width="28.85546875" style="14" customWidth="1"/>
    <col min="4101" max="4101" width="13.85546875" style="14" bestFit="1" customWidth="1"/>
    <col min="4102" max="4106" width="3.140625" style="14" customWidth="1"/>
    <col min="4107" max="4108" width="8.140625" style="14" customWidth="1"/>
    <col min="4109" max="4109" width="41.5703125" style="14" customWidth="1"/>
    <col min="4110" max="4110" width="11.42578125" style="14"/>
    <col min="4111" max="4111" width="45.85546875" style="14" customWidth="1"/>
    <col min="4112" max="4350" width="11.42578125" style="14"/>
    <col min="4351" max="4351" width="0" style="14" hidden="1" customWidth="1"/>
    <col min="4352" max="4352" width="3.140625" style="14" customWidth="1"/>
    <col min="4353" max="4353" width="17.5703125" style="14" customWidth="1"/>
    <col min="4354" max="4354" width="15.42578125" style="14" customWidth="1"/>
    <col min="4355" max="4355" width="24.42578125" style="14" customWidth="1"/>
    <col min="4356" max="4356" width="28.85546875" style="14" customWidth="1"/>
    <col min="4357" max="4357" width="13.85546875" style="14" bestFit="1" customWidth="1"/>
    <col min="4358" max="4362" width="3.140625" style="14" customWidth="1"/>
    <col min="4363" max="4364" width="8.140625" style="14" customWidth="1"/>
    <col min="4365" max="4365" width="41.5703125" style="14" customWidth="1"/>
    <col min="4366" max="4366" width="11.42578125" style="14"/>
    <col min="4367" max="4367" width="45.85546875" style="14" customWidth="1"/>
    <col min="4368" max="4606" width="11.42578125" style="14"/>
    <col min="4607" max="4607" width="0" style="14" hidden="1" customWidth="1"/>
    <col min="4608" max="4608" width="3.140625" style="14" customWidth="1"/>
    <col min="4609" max="4609" width="17.5703125" style="14" customWidth="1"/>
    <col min="4610" max="4610" width="15.42578125" style="14" customWidth="1"/>
    <col min="4611" max="4611" width="24.42578125" style="14" customWidth="1"/>
    <col min="4612" max="4612" width="28.85546875" style="14" customWidth="1"/>
    <col min="4613" max="4613" width="13.85546875" style="14" bestFit="1" customWidth="1"/>
    <col min="4614" max="4618" width="3.140625" style="14" customWidth="1"/>
    <col min="4619" max="4620" width="8.140625" style="14" customWidth="1"/>
    <col min="4621" max="4621" width="41.5703125" style="14" customWidth="1"/>
    <col min="4622" max="4622" width="11.42578125" style="14"/>
    <col min="4623" max="4623" width="45.85546875" style="14" customWidth="1"/>
    <col min="4624" max="4862" width="11.42578125" style="14"/>
    <col min="4863" max="4863" width="0" style="14" hidden="1" customWidth="1"/>
    <col min="4864" max="4864" width="3.140625" style="14" customWidth="1"/>
    <col min="4865" max="4865" width="17.5703125" style="14" customWidth="1"/>
    <col min="4866" max="4866" width="15.42578125" style="14" customWidth="1"/>
    <col min="4867" max="4867" width="24.42578125" style="14" customWidth="1"/>
    <col min="4868" max="4868" width="28.85546875" style="14" customWidth="1"/>
    <col min="4869" max="4869" width="13.85546875" style="14" bestFit="1" customWidth="1"/>
    <col min="4870" max="4874" width="3.140625" style="14" customWidth="1"/>
    <col min="4875" max="4876" width="8.140625" style="14" customWidth="1"/>
    <col min="4877" max="4877" width="41.5703125" style="14" customWidth="1"/>
    <col min="4878" max="4878" width="11.42578125" style="14"/>
    <col min="4879" max="4879" width="45.85546875" style="14" customWidth="1"/>
    <col min="4880" max="5118" width="11.42578125" style="14"/>
    <col min="5119" max="5119" width="0" style="14" hidden="1" customWidth="1"/>
    <col min="5120" max="5120" width="3.140625" style="14" customWidth="1"/>
    <col min="5121" max="5121" width="17.5703125" style="14" customWidth="1"/>
    <col min="5122" max="5122" width="15.42578125" style="14" customWidth="1"/>
    <col min="5123" max="5123" width="24.42578125" style="14" customWidth="1"/>
    <col min="5124" max="5124" width="28.85546875" style="14" customWidth="1"/>
    <col min="5125" max="5125" width="13.85546875" style="14" bestFit="1" customWidth="1"/>
    <col min="5126" max="5130" width="3.140625" style="14" customWidth="1"/>
    <col min="5131" max="5132" width="8.140625" style="14" customWidth="1"/>
    <col min="5133" max="5133" width="41.5703125" style="14" customWidth="1"/>
    <col min="5134" max="5134" width="11.42578125" style="14"/>
    <col min="5135" max="5135" width="45.85546875" style="14" customWidth="1"/>
    <col min="5136" max="5374" width="11.42578125" style="14"/>
    <col min="5375" max="5375" width="0" style="14" hidden="1" customWidth="1"/>
    <col min="5376" max="5376" width="3.140625" style="14" customWidth="1"/>
    <col min="5377" max="5377" width="17.5703125" style="14" customWidth="1"/>
    <col min="5378" max="5378" width="15.42578125" style="14" customWidth="1"/>
    <col min="5379" max="5379" width="24.42578125" style="14" customWidth="1"/>
    <col min="5380" max="5380" width="28.85546875" style="14" customWidth="1"/>
    <col min="5381" max="5381" width="13.85546875" style="14" bestFit="1" customWidth="1"/>
    <col min="5382" max="5386" width="3.140625" style="14" customWidth="1"/>
    <col min="5387" max="5388" width="8.140625" style="14" customWidth="1"/>
    <col min="5389" max="5389" width="41.5703125" style="14" customWidth="1"/>
    <col min="5390" max="5390" width="11.42578125" style="14"/>
    <col min="5391" max="5391" width="45.85546875" style="14" customWidth="1"/>
    <col min="5392" max="5630" width="11.42578125" style="14"/>
    <col min="5631" max="5631" width="0" style="14" hidden="1" customWidth="1"/>
    <col min="5632" max="5632" width="3.140625" style="14" customWidth="1"/>
    <col min="5633" max="5633" width="17.5703125" style="14" customWidth="1"/>
    <col min="5634" max="5634" width="15.42578125" style="14" customWidth="1"/>
    <col min="5635" max="5635" width="24.42578125" style="14" customWidth="1"/>
    <col min="5636" max="5636" width="28.85546875" style="14" customWidth="1"/>
    <col min="5637" max="5637" width="13.85546875" style="14" bestFit="1" customWidth="1"/>
    <col min="5638" max="5642" width="3.140625" style="14" customWidth="1"/>
    <col min="5643" max="5644" width="8.140625" style="14" customWidth="1"/>
    <col min="5645" max="5645" width="41.5703125" style="14" customWidth="1"/>
    <col min="5646" max="5646" width="11.42578125" style="14"/>
    <col min="5647" max="5647" width="45.85546875" style="14" customWidth="1"/>
    <col min="5648" max="5886" width="11.42578125" style="14"/>
    <col min="5887" max="5887" width="0" style="14" hidden="1" customWidth="1"/>
    <col min="5888" max="5888" width="3.140625" style="14" customWidth="1"/>
    <col min="5889" max="5889" width="17.5703125" style="14" customWidth="1"/>
    <col min="5890" max="5890" width="15.42578125" style="14" customWidth="1"/>
    <col min="5891" max="5891" width="24.42578125" style="14" customWidth="1"/>
    <col min="5892" max="5892" width="28.85546875" style="14" customWidth="1"/>
    <col min="5893" max="5893" width="13.85546875" style="14" bestFit="1" customWidth="1"/>
    <col min="5894" max="5898" width="3.140625" style="14" customWidth="1"/>
    <col min="5899" max="5900" width="8.140625" style="14" customWidth="1"/>
    <col min="5901" max="5901" width="41.5703125" style="14" customWidth="1"/>
    <col min="5902" max="5902" width="11.42578125" style="14"/>
    <col min="5903" max="5903" width="45.85546875" style="14" customWidth="1"/>
    <col min="5904" max="6142" width="11.42578125" style="14"/>
    <col min="6143" max="6143" width="0" style="14" hidden="1" customWidth="1"/>
    <col min="6144" max="6144" width="3.140625" style="14" customWidth="1"/>
    <col min="6145" max="6145" width="17.5703125" style="14" customWidth="1"/>
    <col min="6146" max="6146" width="15.42578125" style="14" customWidth="1"/>
    <col min="6147" max="6147" width="24.42578125" style="14" customWidth="1"/>
    <col min="6148" max="6148" width="28.85546875" style="14" customWidth="1"/>
    <col min="6149" max="6149" width="13.85546875" style="14" bestFit="1" customWidth="1"/>
    <col min="6150" max="6154" width="3.140625" style="14" customWidth="1"/>
    <col min="6155" max="6156" width="8.140625" style="14" customWidth="1"/>
    <col min="6157" max="6157" width="41.5703125" style="14" customWidth="1"/>
    <col min="6158" max="6158" width="11.42578125" style="14"/>
    <col min="6159" max="6159" width="45.85546875" style="14" customWidth="1"/>
    <col min="6160" max="6398" width="11.42578125" style="14"/>
    <col min="6399" max="6399" width="0" style="14" hidden="1" customWidth="1"/>
    <col min="6400" max="6400" width="3.140625" style="14" customWidth="1"/>
    <col min="6401" max="6401" width="17.5703125" style="14" customWidth="1"/>
    <col min="6402" max="6402" width="15.42578125" style="14" customWidth="1"/>
    <col min="6403" max="6403" width="24.42578125" style="14" customWidth="1"/>
    <col min="6404" max="6404" width="28.85546875" style="14" customWidth="1"/>
    <col min="6405" max="6405" width="13.85546875" style="14" bestFit="1" customWidth="1"/>
    <col min="6406" max="6410" width="3.140625" style="14" customWidth="1"/>
    <col min="6411" max="6412" width="8.140625" style="14" customWidth="1"/>
    <col min="6413" max="6413" width="41.5703125" style="14" customWidth="1"/>
    <col min="6414" max="6414" width="11.42578125" style="14"/>
    <col min="6415" max="6415" width="45.85546875" style="14" customWidth="1"/>
    <col min="6416" max="6654" width="11.42578125" style="14"/>
    <col min="6655" max="6655" width="0" style="14" hidden="1" customWidth="1"/>
    <col min="6656" max="6656" width="3.140625" style="14" customWidth="1"/>
    <col min="6657" max="6657" width="17.5703125" style="14" customWidth="1"/>
    <col min="6658" max="6658" width="15.42578125" style="14" customWidth="1"/>
    <col min="6659" max="6659" width="24.42578125" style="14" customWidth="1"/>
    <col min="6660" max="6660" width="28.85546875" style="14" customWidth="1"/>
    <col min="6661" max="6661" width="13.85546875" style="14" bestFit="1" customWidth="1"/>
    <col min="6662" max="6666" width="3.140625" style="14" customWidth="1"/>
    <col min="6667" max="6668" width="8.140625" style="14" customWidth="1"/>
    <col min="6669" max="6669" width="41.5703125" style="14" customWidth="1"/>
    <col min="6670" max="6670" width="11.42578125" style="14"/>
    <col min="6671" max="6671" width="45.85546875" style="14" customWidth="1"/>
    <col min="6672" max="6910" width="11.42578125" style="14"/>
    <col min="6911" max="6911" width="0" style="14" hidden="1" customWidth="1"/>
    <col min="6912" max="6912" width="3.140625" style="14" customWidth="1"/>
    <col min="6913" max="6913" width="17.5703125" style="14" customWidth="1"/>
    <col min="6914" max="6914" width="15.42578125" style="14" customWidth="1"/>
    <col min="6915" max="6915" width="24.42578125" style="14" customWidth="1"/>
    <col min="6916" max="6916" width="28.85546875" style="14" customWidth="1"/>
    <col min="6917" max="6917" width="13.85546875" style="14" bestFit="1" customWidth="1"/>
    <col min="6918" max="6922" width="3.140625" style="14" customWidth="1"/>
    <col min="6923" max="6924" width="8.140625" style="14" customWidth="1"/>
    <col min="6925" max="6925" width="41.5703125" style="14" customWidth="1"/>
    <col min="6926" max="6926" width="11.42578125" style="14"/>
    <col min="6927" max="6927" width="45.85546875" style="14" customWidth="1"/>
    <col min="6928" max="7166" width="11.42578125" style="14"/>
    <col min="7167" max="7167" width="0" style="14" hidden="1" customWidth="1"/>
    <col min="7168" max="7168" width="3.140625" style="14" customWidth="1"/>
    <col min="7169" max="7169" width="17.5703125" style="14" customWidth="1"/>
    <col min="7170" max="7170" width="15.42578125" style="14" customWidth="1"/>
    <col min="7171" max="7171" width="24.42578125" style="14" customWidth="1"/>
    <col min="7172" max="7172" width="28.85546875" style="14" customWidth="1"/>
    <col min="7173" max="7173" width="13.85546875" style="14" bestFit="1" customWidth="1"/>
    <col min="7174" max="7178" width="3.140625" style="14" customWidth="1"/>
    <col min="7179" max="7180" width="8.140625" style="14" customWidth="1"/>
    <col min="7181" max="7181" width="41.5703125" style="14" customWidth="1"/>
    <col min="7182" max="7182" width="11.42578125" style="14"/>
    <col min="7183" max="7183" width="45.85546875" style="14" customWidth="1"/>
    <col min="7184" max="7422" width="11.42578125" style="14"/>
    <col min="7423" max="7423" width="0" style="14" hidden="1" customWidth="1"/>
    <col min="7424" max="7424" width="3.140625" style="14" customWidth="1"/>
    <col min="7425" max="7425" width="17.5703125" style="14" customWidth="1"/>
    <col min="7426" max="7426" width="15.42578125" style="14" customWidth="1"/>
    <col min="7427" max="7427" width="24.42578125" style="14" customWidth="1"/>
    <col min="7428" max="7428" width="28.85546875" style="14" customWidth="1"/>
    <col min="7429" max="7429" width="13.85546875" style="14" bestFit="1" customWidth="1"/>
    <col min="7430" max="7434" width="3.140625" style="14" customWidth="1"/>
    <col min="7435" max="7436" width="8.140625" style="14" customWidth="1"/>
    <col min="7437" max="7437" width="41.5703125" style="14" customWidth="1"/>
    <col min="7438" max="7438" width="11.42578125" style="14"/>
    <col min="7439" max="7439" width="45.85546875" style="14" customWidth="1"/>
    <col min="7440" max="7678" width="11.42578125" style="14"/>
    <col min="7679" max="7679" width="0" style="14" hidden="1" customWidth="1"/>
    <col min="7680" max="7680" width="3.140625" style="14" customWidth="1"/>
    <col min="7681" max="7681" width="17.5703125" style="14" customWidth="1"/>
    <col min="7682" max="7682" width="15.42578125" style="14" customWidth="1"/>
    <col min="7683" max="7683" width="24.42578125" style="14" customWidth="1"/>
    <col min="7684" max="7684" width="28.85546875" style="14" customWidth="1"/>
    <col min="7685" max="7685" width="13.85546875" style="14" bestFit="1" customWidth="1"/>
    <col min="7686" max="7690" width="3.140625" style="14" customWidth="1"/>
    <col min="7691" max="7692" width="8.140625" style="14" customWidth="1"/>
    <col min="7693" max="7693" width="41.5703125" style="14" customWidth="1"/>
    <col min="7694" max="7694" width="11.42578125" style="14"/>
    <col min="7695" max="7695" width="45.85546875" style="14" customWidth="1"/>
    <col min="7696" max="7934" width="11.42578125" style="14"/>
    <col min="7935" max="7935" width="0" style="14" hidden="1" customWidth="1"/>
    <col min="7936" max="7936" width="3.140625" style="14" customWidth="1"/>
    <col min="7937" max="7937" width="17.5703125" style="14" customWidth="1"/>
    <col min="7938" max="7938" width="15.42578125" style="14" customWidth="1"/>
    <col min="7939" max="7939" width="24.42578125" style="14" customWidth="1"/>
    <col min="7940" max="7940" width="28.85546875" style="14" customWidth="1"/>
    <col min="7941" max="7941" width="13.85546875" style="14" bestFit="1" customWidth="1"/>
    <col min="7942" max="7946" width="3.140625" style="14" customWidth="1"/>
    <col min="7947" max="7948" width="8.140625" style="14" customWidth="1"/>
    <col min="7949" max="7949" width="41.5703125" style="14" customWidth="1"/>
    <col min="7950" max="7950" width="11.42578125" style="14"/>
    <col min="7951" max="7951" width="45.85546875" style="14" customWidth="1"/>
    <col min="7952" max="8190" width="11.42578125" style="14"/>
    <col min="8191" max="8191" width="0" style="14" hidden="1" customWidth="1"/>
    <col min="8192" max="8192" width="3.140625" style="14" customWidth="1"/>
    <col min="8193" max="8193" width="17.5703125" style="14" customWidth="1"/>
    <col min="8194" max="8194" width="15.42578125" style="14" customWidth="1"/>
    <col min="8195" max="8195" width="24.42578125" style="14" customWidth="1"/>
    <col min="8196" max="8196" width="28.85546875" style="14" customWidth="1"/>
    <col min="8197" max="8197" width="13.85546875" style="14" bestFit="1" customWidth="1"/>
    <col min="8198" max="8202" width="3.140625" style="14" customWidth="1"/>
    <col min="8203" max="8204" width="8.140625" style="14" customWidth="1"/>
    <col min="8205" max="8205" width="41.5703125" style="14" customWidth="1"/>
    <col min="8206" max="8206" width="11.42578125" style="14"/>
    <col min="8207" max="8207" width="45.85546875" style="14" customWidth="1"/>
    <col min="8208" max="8446" width="11.42578125" style="14"/>
    <col min="8447" max="8447" width="0" style="14" hidden="1" customWidth="1"/>
    <col min="8448" max="8448" width="3.140625" style="14" customWidth="1"/>
    <col min="8449" max="8449" width="17.5703125" style="14" customWidth="1"/>
    <col min="8450" max="8450" width="15.42578125" style="14" customWidth="1"/>
    <col min="8451" max="8451" width="24.42578125" style="14" customWidth="1"/>
    <col min="8452" max="8452" width="28.85546875" style="14" customWidth="1"/>
    <col min="8453" max="8453" width="13.85546875" style="14" bestFit="1" customWidth="1"/>
    <col min="8454" max="8458" width="3.140625" style="14" customWidth="1"/>
    <col min="8459" max="8460" width="8.140625" style="14" customWidth="1"/>
    <col min="8461" max="8461" width="41.5703125" style="14" customWidth="1"/>
    <col min="8462" max="8462" width="11.42578125" style="14"/>
    <col min="8463" max="8463" width="45.85546875" style="14" customWidth="1"/>
    <col min="8464" max="8702" width="11.42578125" style="14"/>
    <col min="8703" max="8703" width="0" style="14" hidden="1" customWidth="1"/>
    <col min="8704" max="8704" width="3.140625" style="14" customWidth="1"/>
    <col min="8705" max="8705" width="17.5703125" style="14" customWidth="1"/>
    <col min="8706" max="8706" width="15.42578125" style="14" customWidth="1"/>
    <col min="8707" max="8707" width="24.42578125" style="14" customWidth="1"/>
    <col min="8708" max="8708" width="28.85546875" style="14" customWidth="1"/>
    <col min="8709" max="8709" width="13.85546875" style="14" bestFit="1" customWidth="1"/>
    <col min="8710" max="8714" width="3.140625" style="14" customWidth="1"/>
    <col min="8715" max="8716" width="8.140625" style="14" customWidth="1"/>
    <col min="8717" max="8717" width="41.5703125" style="14" customWidth="1"/>
    <col min="8718" max="8718" width="11.42578125" style="14"/>
    <col min="8719" max="8719" width="45.85546875" style="14" customWidth="1"/>
    <col min="8720" max="8958" width="11.42578125" style="14"/>
    <col min="8959" max="8959" width="0" style="14" hidden="1" customWidth="1"/>
    <col min="8960" max="8960" width="3.140625" style="14" customWidth="1"/>
    <col min="8961" max="8961" width="17.5703125" style="14" customWidth="1"/>
    <col min="8962" max="8962" width="15.42578125" style="14" customWidth="1"/>
    <col min="8963" max="8963" width="24.42578125" style="14" customWidth="1"/>
    <col min="8964" max="8964" width="28.85546875" style="14" customWidth="1"/>
    <col min="8965" max="8965" width="13.85546875" style="14" bestFit="1" customWidth="1"/>
    <col min="8966" max="8970" width="3.140625" style="14" customWidth="1"/>
    <col min="8971" max="8972" width="8.140625" style="14" customWidth="1"/>
    <col min="8973" max="8973" width="41.5703125" style="14" customWidth="1"/>
    <col min="8974" max="8974" width="11.42578125" style="14"/>
    <col min="8975" max="8975" width="45.85546875" style="14" customWidth="1"/>
    <col min="8976" max="9214" width="11.42578125" style="14"/>
    <col min="9215" max="9215" width="0" style="14" hidden="1" customWidth="1"/>
    <col min="9216" max="9216" width="3.140625" style="14" customWidth="1"/>
    <col min="9217" max="9217" width="17.5703125" style="14" customWidth="1"/>
    <col min="9218" max="9218" width="15.42578125" style="14" customWidth="1"/>
    <col min="9219" max="9219" width="24.42578125" style="14" customWidth="1"/>
    <col min="9220" max="9220" width="28.85546875" style="14" customWidth="1"/>
    <col min="9221" max="9221" width="13.85546875" style="14" bestFit="1" customWidth="1"/>
    <col min="9222" max="9226" width="3.140625" style="14" customWidth="1"/>
    <col min="9227" max="9228" width="8.140625" style="14" customWidth="1"/>
    <col min="9229" max="9229" width="41.5703125" style="14" customWidth="1"/>
    <col min="9230" max="9230" width="11.42578125" style="14"/>
    <col min="9231" max="9231" width="45.85546875" style="14" customWidth="1"/>
    <col min="9232" max="9470" width="11.42578125" style="14"/>
    <col min="9471" max="9471" width="0" style="14" hidden="1" customWidth="1"/>
    <col min="9472" max="9472" width="3.140625" style="14" customWidth="1"/>
    <col min="9473" max="9473" width="17.5703125" style="14" customWidth="1"/>
    <col min="9474" max="9474" width="15.42578125" style="14" customWidth="1"/>
    <col min="9475" max="9475" width="24.42578125" style="14" customWidth="1"/>
    <col min="9476" max="9476" width="28.85546875" style="14" customWidth="1"/>
    <col min="9477" max="9477" width="13.85546875" style="14" bestFit="1" customWidth="1"/>
    <col min="9478" max="9482" width="3.140625" style="14" customWidth="1"/>
    <col min="9483" max="9484" width="8.140625" style="14" customWidth="1"/>
    <col min="9485" max="9485" width="41.5703125" style="14" customWidth="1"/>
    <col min="9486" max="9486" width="11.42578125" style="14"/>
    <col min="9487" max="9487" width="45.85546875" style="14" customWidth="1"/>
    <col min="9488" max="9726" width="11.42578125" style="14"/>
    <col min="9727" max="9727" width="0" style="14" hidden="1" customWidth="1"/>
    <col min="9728" max="9728" width="3.140625" style="14" customWidth="1"/>
    <col min="9729" max="9729" width="17.5703125" style="14" customWidth="1"/>
    <col min="9730" max="9730" width="15.42578125" style="14" customWidth="1"/>
    <col min="9731" max="9731" width="24.42578125" style="14" customWidth="1"/>
    <col min="9732" max="9732" width="28.85546875" style="14" customWidth="1"/>
    <col min="9733" max="9733" width="13.85546875" style="14" bestFit="1" customWidth="1"/>
    <col min="9734" max="9738" width="3.140625" style="14" customWidth="1"/>
    <col min="9739" max="9740" width="8.140625" style="14" customWidth="1"/>
    <col min="9741" max="9741" width="41.5703125" style="14" customWidth="1"/>
    <col min="9742" max="9742" width="11.42578125" style="14"/>
    <col min="9743" max="9743" width="45.85546875" style="14" customWidth="1"/>
    <col min="9744" max="9982" width="11.42578125" style="14"/>
    <col min="9983" max="9983" width="0" style="14" hidden="1" customWidth="1"/>
    <col min="9984" max="9984" width="3.140625" style="14" customWidth="1"/>
    <col min="9985" max="9985" width="17.5703125" style="14" customWidth="1"/>
    <col min="9986" max="9986" width="15.42578125" style="14" customWidth="1"/>
    <col min="9987" max="9987" width="24.42578125" style="14" customWidth="1"/>
    <col min="9988" max="9988" width="28.85546875" style="14" customWidth="1"/>
    <col min="9989" max="9989" width="13.85546875" style="14" bestFit="1" customWidth="1"/>
    <col min="9990" max="9994" width="3.140625" style="14" customWidth="1"/>
    <col min="9995" max="9996" width="8.140625" style="14" customWidth="1"/>
    <col min="9997" max="9997" width="41.5703125" style="14" customWidth="1"/>
    <col min="9998" max="9998" width="11.42578125" style="14"/>
    <col min="9999" max="9999" width="45.85546875" style="14" customWidth="1"/>
    <col min="10000" max="10238" width="11.42578125" style="14"/>
    <col min="10239" max="10239" width="0" style="14" hidden="1" customWidth="1"/>
    <col min="10240" max="10240" width="3.140625" style="14" customWidth="1"/>
    <col min="10241" max="10241" width="17.5703125" style="14" customWidth="1"/>
    <col min="10242" max="10242" width="15.42578125" style="14" customWidth="1"/>
    <col min="10243" max="10243" width="24.42578125" style="14" customWidth="1"/>
    <col min="10244" max="10244" width="28.85546875" style="14" customWidth="1"/>
    <col min="10245" max="10245" width="13.85546875" style="14" bestFit="1" customWidth="1"/>
    <col min="10246" max="10250" width="3.140625" style="14" customWidth="1"/>
    <col min="10251" max="10252" width="8.140625" style="14" customWidth="1"/>
    <col min="10253" max="10253" width="41.5703125" style="14" customWidth="1"/>
    <col min="10254" max="10254" width="11.42578125" style="14"/>
    <col min="10255" max="10255" width="45.85546875" style="14" customWidth="1"/>
    <col min="10256" max="10494" width="11.42578125" style="14"/>
    <col min="10495" max="10495" width="0" style="14" hidden="1" customWidth="1"/>
    <col min="10496" max="10496" width="3.140625" style="14" customWidth="1"/>
    <col min="10497" max="10497" width="17.5703125" style="14" customWidth="1"/>
    <col min="10498" max="10498" width="15.42578125" style="14" customWidth="1"/>
    <col min="10499" max="10499" width="24.42578125" style="14" customWidth="1"/>
    <col min="10500" max="10500" width="28.85546875" style="14" customWidth="1"/>
    <col min="10501" max="10501" width="13.85546875" style="14" bestFit="1" customWidth="1"/>
    <col min="10502" max="10506" width="3.140625" style="14" customWidth="1"/>
    <col min="10507" max="10508" width="8.140625" style="14" customWidth="1"/>
    <col min="10509" max="10509" width="41.5703125" style="14" customWidth="1"/>
    <col min="10510" max="10510" width="11.42578125" style="14"/>
    <col min="10511" max="10511" width="45.85546875" style="14" customWidth="1"/>
    <col min="10512" max="10750" width="11.42578125" style="14"/>
    <col min="10751" max="10751" width="0" style="14" hidden="1" customWidth="1"/>
    <col min="10752" max="10752" width="3.140625" style="14" customWidth="1"/>
    <col min="10753" max="10753" width="17.5703125" style="14" customWidth="1"/>
    <col min="10754" max="10754" width="15.42578125" style="14" customWidth="1"/>
    <col min="10755" max="10755" width="24.42578125" style="14" customWidth="1"/>
    <col min="10756" max="10756" width="28.85546875" style="14" customWidth="1"/>
    <col min="10757" max="10757" width="13.85546875" style="14" bestFit="1" customWidth="1"/>
    <col min="10758" max="10762" width="3.140625" style="14" customWidth="1"/>
    <col min="10763" max="10764" width="8.140625" style="14" customWidth="1"/>
    <col min="10765" max="10765" width="41.5703125" style="14" customWidth="1"/>
    <col min="10766" max="10766" width="11.42578125" style="14"/>
    <col min="10767" max="10767" width="45.85546875" style="14" customWidth="1"/>
    <col min="10768" max="11006" width="11.42578125" style="14"/>
    <col min="11007" max="11007" width="0" style="14" hidden="1" customWidth="1"/>
    <col min="11008" max="11008" width="3.140625" style="14" customWidth="1"/>
    <col min="11009" max="11009" width="17.5703125" style="14" customWidth="1"/>
    <col min="11010" max="11010" width="15.42578125" style="14" customWidth="1"/>
    <col min="11011" max="11011" width="24.42578125" style="14" customWidth="1"/>
    <col min="11012" max="11012" width="28.85546875" style="14" customWidth="1"/>
    <col min="11013" max="11013" width="13.85546875" style="14" bestFit="1" customWidth="1"/>
    <col min="11014" max="11018" width="3.140625" style="14" customWidth="1"/>
    <col min="11019" max="11020" width="8.140625" style="14" customWidth="1"/>
    <col min="11021" max="11021" width="41.5703125" style="14" customWidth="1"/>
    <col min="11022" max="11022" width="11.42578125" style="14"/>
    <col min="11023" max="11023" width="45.85546875" style="14" customWidth="1"/>
    <col min="11024" max="11262" width="11.42578125" style="14"/>
    <col min="11263" max="11263" width="0" style="14" hidden="1" customWidth="1"/>
    <col min="11264" max="11264" width="3.140625" style="14" customWidth="1"/>
    <col min="11265" max="11265" width="17.5703125" style="14" customWidth="1"/>
    <col min="11266" max="11266" width="15.42578125" style="14" customWidth="1"/>
    <col min="11267" max="11267" width="24.42578125" style="14" customWidth="1"/>
    <col min="11268" max="11268" width="28.85546875" style="14" customWidth="1"/>
    <col min="11269" max="11269" width="13.85546875" style="14" bestFit="1" customWidth="1"/>
    <col min="11270" max="11274" width="3.140625" style="14" customWidth="1"/>
    <col min="11275" max="11276" width="8.140625" style="14" customWidth="1"/>
    <col min="11277" max="11277" width="41.5703125" style="14" customWidth="1"/>
    <col min="11278" max="11278" width="11.42578125" style="14"/>
    <col min="11279" max="11279" width="45.85546875" style="14" customWidth="1"/>
    <col min="11280" max="11518" width="11.42578125" style="14"/>
    <col min="11519" max="11519" width="0" style="14" hidden="1" customWidth="1"/>
    <col min="11520" max="11520" width="3.140625" style="14" customWidth="1"/>
    <col min="11521" max="11521" width="17.5703125" style="14" customWidth="1"/>
    <col min="11522" max="11522" width="15.42578125" style="14" customWidth="1"/>
    <col min="11523" max="11523" width="24.42578125" style="14" customWidth="1"/>
    <col min="11524" max="11524" width="28.85546875" style="14" customWidth="1"/>
    <col min="11525" max="11525" width="13.85546875" style="14" bestFit="1" customWidth="1"/>
    <col min="11526" max="11530" width="3.140625" style="14" customWidth="1"/>
    <col min="11531" max="11532" width="8.140625" style="14" customWidth="1"/>
    <col min="11533" max="11533" width="41.5703125" style="14" customWidth="1"/>
    <col min="11534" max="11534" width="11.42578125" style="14"/>
    <col min="11535" max="11535" width="45.85546875" style="14" customWidth="1"/>
    <col min="11536" max="11774" width="11.42578125" style="14"/>
    <col min="11775" max="11775" width="0" style="14" hidden="1" customWidth="1"/>
    <col min="11776" max="11776" width="3.140625" style="14" customWidth="1"/>
    <col min="11777" max="11777" width="17.5703125" style="14" customWidth="1"/>
    <col min="11778" max="11778" width="15.42578125" style="14" customWidth="1"/>
    <col min="11779" max="11779" width="24.42578125" style="14" customWidth="1"/>
    <col min="11780" max="11780" width="28.85546875" style="14" customWidth="1"/>
    <col min="11781" max="11781" width="13.85546875" style="14" bestFit="1" customWidth="1"/>
    <col min="11782" max="11786" width="3.140625" style="14" customWidth="1"/>
    <col min="11787" max="11788" width="8.140625" style="14" customWidth="1"/>
    <col min="11789" max="11789" width="41.5703125" style="14" customWidth="1"/>
    <col min="11790" max="11790" width="11.42578125" style="14"/>
    <col min="11791" max="11791" width="45.85546875" style="14" customWidth="1"/>
    <col min="11792" max="12030" width="11.42578125" style="14"/>
    <col min="12031" max="12031" width="0" style="14" hidden="1" customWidth="1"/>
    <col min="12032" max="12032" width="3.140625" style="14" customWidth="1"/>
    <col min="12033" max="12033" width="17.5703125" style="14" customWidth="1"/>
    <col min="12034" max="12034" width="15.42578125" style="14" customWidth="1"/>
    <col min="12035" max="12035" width="24.42578125" style="14" customWidth="1"/>
    <col min="12036" max="12036" width="28.85546875" style="14" customWidth="1"/>
    <col min="12037" max="12037" width="13.85546875" style="14" bestFit="1" customWidth="1"/>
    <col min="12038" max="12042" width="3.140625" style="14" customWidth="1"/>
    <col min="12043" max="12044" width="8.140625" style="14" customWidth="1"/>
    <col min="12045" max="12045" width="41.5703125" style="14" customWidth="1"/>
    <col min="12046" max="12046" width="11.42578125" style="14"/>
    <col min="12047" max="12047" width="45.85546875" style="14" customWidth="1"/>
    <col min="12048" max="12286" width="11.42578125" style="14"/>
    <col min="12287" max="12287" width="0" style="14" hidden="1" customWidth="1"/>
    <col min="12288" max="12288" width="3.140625" style="14" customWidth="1"/>
    <col min="12289" max="12289" width="17.5703125" style="14" customWidth="1"/>
    <col min="12290" max="12290" width="15.42578125" style="14" customWidth="1"/>
    <col min="12291" max="12291" width="24.42578125" style="14" customWidth="1"/>
    <col min="12292" max="12292" width="28.85546875" style="14" customWidth="1"/>
    <col min="12293" max="12293" width="13.85546875" style="14" bestFit="1" customWidth="1"/>
    <col min="12294" max="12298" width="3.140625" style="14" customWidth="1"/>
    <col min="12299" max="12300" width="8.140625" style="14" customWidth="1"/>
    <col min="12301" max="12301" width="41.5703125" style="14" customWidth="1"/>
    <col min="12302" max="12302" width="11.42578125" style="14"/>
    <col min="12303" max="12303" width="45.85546875" style="14" customWidth="1"/>
    <col min="12304" max="12542" width="11.42578125" style="14"/>
    <col min="12543" max="12543" width="0" style="14" hidden="1" customWidth="1"/>
    <col min="12544" max="12544" width="3.140625" style="14" customWidth="1"/>
    <col min="12545" max="12545" width="17.5703125" style="14" customWidth="1"/>
    <col min="12546" max="12546" width="15.42578125" style="14" customWidth="1"/>
    <col min="12547" max="12547" width="24.42578125" style="14" customWidth="1"/>
    <col min="12548" max="12548" width="28.85546875" style="14" customWidth="1"/>
    <col min="12549" max="12549" width="13.85546875" style="14" bestFit="1" customWidth="1"/>
    <col min="12550" max="12554" width="3.140625" style="14" customWidth="1"/>
    <col min="12555" max="12556" width="8.140625" style="14" customWidth="1"/>
    <col min="12557" max="12557" width="41.5703125" style="14" customWidth="1"/>
    <col min="12558" max="12558" width="11.42578125" style="14"/>
    <col min="12559" max="12559" width="45.85546875" style="14" customWidth="1"/>
    <col min="12560" max="12798" width="11.42578125" style="14"/>
    <col min="12799" max="12799" width="0" style="14" hidden="1" customWidth="1"/>
    <col min="12800" max="12800" width="3.140625" style="14" customWidth="1"/>
    <col min="12801" max="12801" width="17.5703125" style="14" customWidth="1"/>
    <col min="12802" max="12802" width="15.42578125" style="14" customWidth="1"/>
    <col min="12803" max="12803" width="24.42578125" style="14" customWidth="1"/>
    <col min="12804" max="12804" width="28.85546875" style="14" customWidth="1"/>
    <col min="12805" max="12805" width="13.85546875" style="14" bestFit="1" customWidth="1"/>
    <col min="12806" max="12810" width="3.140625" style="14" customWidth="1"/>
    <col min="12811" max="12812" width="8.140625" style="14" customWidth="1"/>
    <col min="12813" max="12813" width="41.5703125" style="14" customWidth="1"/>
    <col min="12814" max="12814" width="11.42578125" style="14"/>
    <col min="12815" max="12815" width="45.85546875" style="14" customWidth="1"/>
    <col min="12816" max="13054" width="11.42578125" style="14"/>
    <col min="13055" max="13055" width="0" style="14" hidden="1" customWidth="1"/>
    <col min="13056" max="13056" width="3.140625" style="14" customWidth="1"/>
    <col min="13057" max="13057" width="17.5703125" style="14" customWidth="1"/>
    <col min="13058" max="13058" width="15.42578125" style="14" customWidth="1"/>
    <col min="13059" max="13059" width="24.42578125" style="14" customWidth="1"/>
    <col min="13060" max="13060" width="28.85546875" style="14" customWidth="1"/>
    <col min="13061" max="13061" width="13.85546875" style="14" bestFit="1" customWidth="1"/>
    <col min="13062" max="13066" width="3.140625" style="14" customWidth="1"/>
    <col min="13067" max="13068" width="8.140625" style="14" customWidth="1"/>
    <col min="13069" max="13069" width="41.5703125" style="14" customWidth="1"/>
    <col min="13070" max="13070" width="11.42578125" style="14"/>
    <col min="13071" max="13071" width="45.85546875" style="14" customWidth="1"/>
    <col min="13072" max="13310" width="11.42578125" style="14"/>
    <col min="13311" max="13311" width="0" style="14" hidden="1" customWidth="1"/>
    <col min="13312" max="13312" width="3.140625" style="14" customWidth="1"/>
    <col min="13313" max="13313" width="17.5703125" style="14" customWidth="1"/>
    <col min="13314" max="13314" width="15.42578125" style="14" customWidth="1"/>
    <col min="13315" max="13315" width="24.42578125" style="14" customWidth="1"/>
    <col min="13316" max="13316" width="28.85546875" style="14" customWidth="1"/>
    <col min="13317" max="13317" width="13.85546875" style="14" bestFit="1" customWidth="1"/>
    <col min="13318" max="13322" width="3.140625" style="14" customWidth="1"/>
    <col min="13323" max="13324" width="8.140625" style="14" customWidth="1"/>
    <col min="13325" max="13325" width="41.5703125" style="14" customWidth="1"/>
    <col min="13326" max="13326" width="11.42578125" style="14"/>
    <col min="13327" max="13327" width="45.85546875" style="14" customWidth="1"/>
    <col min="13328" max="13566" width="11.42578125" style="14"/>
    <col min="13567" max="13567" width="0" style="14" hidden="1" customWidth="1"/>
    <col min="13568" max="13568" width="3.140625" style="14" customWidth="1"/>
    <col min="13569" max="13569" width="17.5703125" style="14" customWidth="1"/>
    <col min="13570" max="13570" width="15.42578125" style="14" customWidth="1"/>
    <col min="13571" max="13571" width="24.42578125" style="14" customWidth="1"/>
    <col min="13572" max="13572" width="28.85546875" style="14" customWidth="1"/>
    <col min="13573" max="13573" width="13.85546875" style="14" bestFit="1" customWidth="1"/>
    <col min="13574" max="13578" width="3.140625" style="14" customWidth="1"/>
    <col min="13579" max="13580" width="8.140625" style="14" customWidth="1"/>
    <col min="13581" max="13581" width="41.5703125" style="14" customWidth="1"/>
    <col min="13582" max="13582" width="11.42578125" style="14"/>
    <col min="13583" max="13583" width="45.85546875" style="14" customWidth="1"/>
    <col min="13584" max="13822" width="11.42578125" style="14"/>
    <col min="13823" max="13823" width="0" style="14" hidden="1" customWidth="1"/>
    <col min="13824" max="13824" width="3.140625" style="14" customWidth="1"/>
    <col min="13825" max="13825" width="17.5703125" style="14" customWidth="1"/>
    <col min="13826" max="13826" width="15.42578125" style="14" customWidth="1"/>
    <col min="13827" max="13827" width="24.42578125" style="14" customWidth="1"/>
    <col min="13828" max="13828" width="28.85546875" style="14" customWidth="1"/>
    <col min="13829" max="13829" width="13.85546875" style="14" bestFit="1" customWidth="1"/>
    <col min="13830" max="13834" width="3.140625" style="14" customWidth="1"/>
    <col min="13835" max="13836" width="8.140625" style="14" customWidth="1"/>
    <col min="13837" max="13837" width="41.5703125" style="14" customWidth="1"/>
    <col min="13838" max="13838" width="11.42578125" style="14"/>
    <col min="13839" max="13839" width="45.85546875" style="14" customWidth="1"/>
    <col min="13840" max="14078" width="11.42578125" style="14"/>
    <col min="14079" max="14079" width="0" style="14" hidden="1" customWidth="1"/>
    <col min="14080" max="14080" width="3.140625" style="14" customWidth="1"/>
    <col min="14081" max="14081" width="17.5703125" style="14" customWidth="1"/>
    <col min="14082" max="14082" width="15.42578125" style="14" customWidth="1"/>
    <col min="14083" max="14083" width="24.42578125" style="14" customWidth="1"/>
    <col min="14084" max="14084" width="28.85546875" style="14" customWidth="1"/>
    <col min="14085" max="14085" width="13.85546875" style="14" bestFit="1" customWidth="1"/>
    <col min="14086" max="14090" width="3.140625" style="14" customWidth="1"/>
    <col min="14091" max="14092" width="8.140625" style="14" customWidth="1"/>
    <col min="14093" max="14093" width="41.5703125" style="14" customWidth="1"/>
    <col min="14094" max="14094" width="11.42578125" style="14"/>
    <col min="14095" max="14095" width="45.85546875" style="14" customWidth="1"/>
    <col min="14096" max="14334" width="11.42578125" style="14"/>
    <col min="14335" max="14335" width="0" style="14" hidden="1" customWidth="1"/>
    <col min="14336" max="14336" width="3.140625" style="14" customWidth="1"/>
    <col min="14337" max="14337" width="17.5703125" style="14" customWidth="1"/>
    <col min="14338" max="14338" width="15.42578125" style="14" customWidth="1"/>
    <col min="14339" max="14339" width="24.42578125" style="14" customWidth="1"/>
    <col min="14340" max="14340" width="28.85546875" style="14" customWidth="1"/>
    <col min="14341" max="14341" width="13.85546875" style="14" bestFit="1" customWidth="1"/>
    <col min="14342" max="14346" width="3.140625" style="14" customWidth="1"/>
    <col min="14347" max="14348" width="8.140625" style="14" customWidth="1"/>
    <col min="14349" max="14349" width="41.5703125" style="14" customWidth="1"/>
    <col min="14350" max="14350" width="11.42578125" style="14"/>
    <col min="14351" max="14351" width="45.85546875" style="14" customWidth="1"/>
    <col min="14352" max="14590" width="11.42578125" style="14"/>
    <col min="14591" max="14591" width="0" style="14" hidden="1" customWidth="1"/>
    <col min="14592" max="14592" width="3.140625" style="14" customWidth="1"/>
    <col min="14593" max="14593" width="17.5703125" style="14" customWidth="1"/>
    <col min="14594" max="14594" width="15.42578125" style="14" customWidth="1"/>
    <col min="14595" max="14595" width="24.42578125" style="14" customWidth="1"/>
    <col min="14596" max="14596" width="28.85546875" style="14" customWidth="1"/>
    <col min="14597" max="14597" width="13.85546875" style="14" bestFit="1" customWidth="1"/>
    <col min="14598" max="14602" width="3.140625" style="14" customWidth="1"/>
    <col min="14603" max="14604" width="8.140625" style="14" customWidth="1"/>
    <col min="14605" max="14605" width="41.5703125" style="14" customWidth="1"/>
    <col min="14606" max="14606" width="11.42578125" style="14"/>
    <col min="14607" max="14607" width="45.85546875" style="14" customWidth="1"/>
    <col min="14608" max="14846" width="11.42578125" style="14"/>
    <col min="14847" max="14847" width="0" style="14" hidden="1" customWidth="1"/>
    <col min="14848" max="14848" width="3.140625" style="14" customWidth="1"/>
    <col min="14849" max="14849" width="17.5703125" style="14" customWidth="1"/>
    <col min="14850" max="14850" width="15.42578125" style="14" customWidth="1"/>
    <col min="14851" max="14851" width="24.42578125" style="14" customWidth="1"/>
    <col min="14852" max="14852" width="28.85546875" style="14" customWidth="1"/>
    <col min="14853" max="14853" width="13.85546875" style="14" bestFit="1" customWidth="1"/>
    <col min="14854" max="14858" width="3.140625" style="14" customWidth="1"/>
    <col min="14859" max="14860" width="8.140625" style="14" customWidth="1"/>
    <col min="14861" max="14861" width="41.5703125" style="14" customWidth="1"/>
    <col min="14862" max="14862" width="11.42578125" style="14"/>
    <col min="14863" max="14863" width="45.85546875" style="14" customWidth="1"/>
    <col min="14864" max="15102" width="11.42578125" style="14"/>
    <col min="15103" max="15103" width="0" style="14" hidden="1" customWidth="1"/>
    <col min="15104" max="15104" width="3.140625" style="14" customWidth="1"/>
    <col min="15105" max="15105" width="17.5703125" style="14" customWidth="1"/>
    <col min="15106" max="15106" width="15.42578125" style="14" customWidth="1"/>
    <col min="15107" max="15107" width="24.42578125" style="14" customWidth="1"/>
    <col min="15108" max="15108" width="28.85546875" style="14" customWidth="1"/>
    <col min="15109" max="15109" width="13.85546875" style="14" bestFit="1" customWidth="1"/>
    <col min="15110" max="15114" width="3.140625" style="14" customWidth="1"/>
    <col min="15115" max="15116" width="8.140625" style="14" customWidth="1"/>
    <col min="15117" max="15117" width="41.5703125" style="14" customWidth="1"/>
    <col min="15118" max="15118" width="11.42578125" style="14"/>
    <col min="15119" max="15119" width="45.85546875" style="14" customWidth="1"/>
    <col min="15120" max="15358" width="11.42578125" style="14"/>
    <col min="15359" max="15359" width="0" style="14" hidden="1" customWidth="1"/>
    <col min="15360" max="15360" width="3.140625" style="14" customWidth="1"/>
    <col min="15361" max="15361" width="17.5703125" style="14" customWidth="1"/>
    <col min="15362" max="15362" width="15.42578125" style="14" customWidth="1"/>
    <col min="15363" max="15363" width="24.42578125" style="14" customWidth="1"/>
    <col min="15364" max="15364" width="28.85546875" style="14" customWidth="1"/>
    <col min="15365" max="15365" width="13.85546875" style="14" bestFit="1" customWidth="1"/>
    <col min="15366" max="15370" width="3.140625" style="14" customWidth="1"/>
    <col min="15371" max="15372" width="8.140625" style="14" customWidth="1"/>
    <col min="15373" max="15373" width="41.5703125" style="14" customWidth="1"/>
    <col min="15374" max="15374" width="11.42578125" style="14"/>
    <col min="15375" max="15375" width="45.85546875" style="14" customWidth="1"/>
    <col min="15376" max="15614" width="11.42578125" style="14"/>
    <col min="15615" max="15615" width="0" style="14" hidden="1" customWidth="1"/>
    <col min="15616" max="15616" width="3.140625" style="14" customWidth="1"/>
    <col min="15617" max="15617" width="17.5703125" style="14" customWidth="1"/>
    <col min="15618" max="15618" width="15.42578125" style="14" customWidth="1"/>
    <col min="15619" max="15619" width="24.42578125" style="14" customWidth="1"/>
    <col min="15620" max="15620" width="28.85546875" style="14" customWidth="1"/>
    <col min="15621" max="15621" width="13.85546875" style="14" bestFit="1" customWidth="1"/>
    <col min="15622" max="15626" width="3.140625" style="14" customWidth="1"/>
    <col min="15627" max="15628" width="8.140625" style="14" customWidth="1"/>
    <col min="15629" max="15629" width="41.5703125" style="14" customWidth="1"/>
    <col min="15630" max="15630" width="11.42578125" style="14"/>
    <col min="15631" max="15631" width="45.85546875" style="14" customWidth="1"/>
    <col min="15632" max="15870" width="11.42578125" style="14"/>
    <col min="15871" max="15871" width="0" style="14" hidden="1" customWidth="1"/>
    <col min="15872" max="15872" width="3.140625" style="14" customWidth="1"/>
    <col min="15873" max="15873" width="17.5703125" style="14" customWidth="1"/>
    <col min="15874" max="15874" width="15.42578125" style="14" customWidth="1"/>
    <col min="15875" max="15875" width="24.42578125" style="14" customWidth="1"/>
    <col min="15876" max="15876" width="28.85546875" style="14" customWidth="1"/>
    <col min="15877" max="15877" width="13.85546875" style="14" bestFit="1" customWidth="1"/>
    <col min="15878" max="15882" width="3.140625" style="14" customWidth="1"/>
    <col min="15883" max="15884" width="8.140625" style="14" customWidth="1"/>
    <col min="15885" max="15885" width="41.5703125" style="14" customWidth="1"/>
    <col min="15886" max="15886" width="11.42578125" style="14"/>
    <col min="15887" max="15887" width="45.85546875" style="14" customWidth="1"/>
    <col min="15888" max="16126" width="11.42578125" style="14"/>
    <col min="16127" max="16127" width="0" style="14" hidden="1" customWidth="1"/>
    <col min="16128" max="16128" width="3.140625" style="14" customWidth="1"/>
    <col min="16129" max="16129" width="17.5703125" style="14" customWidth="1"/>
    <col min="16130" max="16130" width="15.42578125" style="14" customWidth="1"/>
    <col min="16131" max="16131" width="24.42578125" style="14" customWidth="1"/>
    <col min="16132" max="16132" width="28.85546875" style="14" customWidth="1"/>
    <col min="16133" max="16133" width="13.85546875" style="14" bestFit="1" customWidth="1"/>
    <col min="16134" max="16138" width="3.140625" style="14" customWidth="1"/>
    <col min="16139" max="16140" width="8.140625" style="14" customWidth="1"/>
    <col min="16141" max="16141" width="41.5703125" style="14" customWidth="1"/>
    <col min="16142" max="16142" width="11.42578125" style="14"/>
    <col min="16143" max="16143" width="45.85546875" style="14" customWidth="1"/>
    <col min="16144" max="16384" width="11.42578125" style="14"/>
  </cols>
  <sheetData>
    <row r="1" spans="2:15" ht="17.25" customHeight="1" thickTop="1" x14ac:dyDescent="0.2">
      <c r="B1" s="256" t="s">
        <v>79</v>
      </c>
      <c r="C1" s="257"/>
      <c r="D1" s="260" t="s">
        <v>80</v>
      </c>
      <c r="E1" s="260"/>
      <c r="F1" s="260"/>
      <c r="G1" s="260"/>
      <c r="H1" s="260"/>
      <c r="I1" s="260"/>
      <c r="J1" s="260"/>
      <c r="K1" s="260"/>
      <c r="L1" s="260"/>
      <c r="M1" s="260"/>
      <c r="N1" s="261"/>
      <c r="O1" s="261"/>
    </row>
    <row r="2" spans="2:15" ht="17.25" customHeight="1" thickBot="1" x14ac:dyDescent="0.25">
      <c r="B2" s="258"/>
      <c r="C2" s="259"/>
      <c r="D2" s="42" t="s">
        <v>27</v>
      </c>
      <c r="E2" s="43" t="s">
        <v>81</v>
      </c>
      <c r="F2" s="158" t="s">
        <v>558</v>
      </c>
      <c r="G2" s="44" t="s">
        <v>82</v>
      </c>
      <c r="H2" s="44" t="s">
        <v>83</v>
      </c>
      <c r="I2" s="262" t="s">
        <v>84</v>
      </c>
      <c r="J2" s="263"/>
      <c r="K2" s="263"/>
      <c r="L2" s="263"/>
      <c r="M2" s="263"/>
      <c r="N2" s="43" t="s">
        <v>28</v>
      </c>
      <c r="O2" s="45" t="s">
        <v>29</v>
      </c>
    </row>
    <row r="3" spans="2:15" ht="15" customHeight="1" x14ac:dyDescent="0.2">
      <c r="B3" s="75" t="s">
        <v>30</v>
      </c>
      <c r="C3" s="76"/>
      <c r="D3" s="77"/>
      <c r="E3" s="78"/>
      <c r="F3" s="79"/>
      <c r="G3" s="80"/>
      <c r="H3" s="80"/>
      <c r="I3" s="80"/>
      <c r="J3" s="80"/>
      <c r="K3" s="80"/>
      <c r="L3" s="80"/>
      <c r="M3" s="80"/>
      <c r="N3" s="81">
        <f>SUM(N4:N23)</f>
        <v>20</v>
      </c>
      <c r="O3" s="82">
        <f>SUM(O4:O23)</f>
        <v>18.5</v>
      </c>
    </row>
    <row r="4" spans="2:15" ht="15" customHeight="1" x14ac:dyDescent="0.2">
      <c r="B4" s="264" t="s">
        <v>471</v>
      </c>
      <c r="C4" s="266" t="s">
        <v>11</v>
      </c>
      <c r="D4" s="252" t="s">
        <v>31</v>
      </c>
      <c r="E4" s="83" t="s">
        <v>85</v>
      </c>
      <c r="F4" s="84" t="s">
        <v>472</v>
      </c>
      <c r="G4" s="85" t="s">
        <v>63</v>
      </c>
      <c r="H4" s="85" t="s">
        <v>64</v>
      </c>
      <c r="I4" s="86" t="s">
        <v>86</v>
      </c>
      <c r="J4" s="85"/>
      <c r="K4" s="85"/>
      <c r="L4" s="85"/>
      <c r="M4" s="85"/>
      <c r="N4" s="87">
        <v>1</v>
      </c>
      <c r="O4" s="88">
        <v>1</v>
      </c>
    </row>
    <row r="5" spans="2:15" ht="15" customHeight="1" x14ac:dyDescent="0.2">
      <c r="B5" s="238"/>
      <c r="C5" s="241"/>
      <c r="D5" s="253"/>
      <c r="E5" s="83" t="s">
        <v>85</v>
      </c>
      <c r="F5" s="84" t="s">
        <v>473</v>
      </c>
      <c r="G5" s="85" t="s">
        <v>65</v>
      </c>
      <c r="H5" s="85" t="s">
        <v>66</v>
      </c>
      <c r="I5" s="85" t="s">
        <v>88</v>
      </c>
      <c r="J5" s="85" t="s">
        <v>89</v>
      </c>
      <c r="K5" s="85" t="s">
        <v>90</v>
      </c>
      <c r="L5" s="85"/>
      <c r="M5" s="85"/>
      <c r="N5" s="87">
        <v>1</v>
      </c>
      <c r="O5" s="88">
        <v>1</v>
      </c>
    </row>
    <row r="6" spans="2:15" ht="15" customHeight="1" x14ac:dyDescent="0.2">
      <c r="B6" s="238"/>
      <c r="C6" s="241"/>
      <c r="D6" s="253"/>
      <c r="E6" s="83" t="s">
        <v>85</v>
      </c>
      <c r="F6" s="84" t="s">
        <v>474</v>
      </c>
      <c r="G6" s="85" t="s">
        <v>67</v>
      </c>
      <c r="H6" s="85" t="s">
        <v>68</v>
      </c>
      <c r="I6" s="85" t="s">
        <v>91</v>
      </c>
      <c r="J6" s="85" t="s">
        <v>87</v>
      </c>
      <c r="K6" s="85" t="s">
        <v>87</v>
      </c>
      <c r="L6" s="85"/>
      <c r="M6" s="85"/>
      <c r="N6" s="87">
        <v>1</v>
      </c>
      <c r="O6" s="88">
        <v>1</v>
      </c>
    </row>
    <row r="7" spans="2:15" ht="15" customHeight="1" x14ac:dyDescent="0.2">
      <c r="B7" s="238"/>
      <c r="C7" s="241"/>
      <c r="D7" s="253"/>
      <c r="E7" s="83" t="s">
        <v>85</v>
      </c>
      <c r="F7" s="84" t="s">
        <v>475</v>
      </c>
      <c r="G7" s="85" t="s">
        <v>69</v>
      </c>
      <c r="H7" s="85" t="s">
        <v>70</v>
      </c>
      <c r="I7" s="86" t="s">
        <v>92</v>
      </c>
      <c r="J7" s="85"/>
      <c r="K7" s="85"/>
      <c r="L7" s="85"/>
      <c r="M7" s="85"/>
      <c r="N7" s="87">
        <v>1</v>
      </c>
      <c r="O7" s="88">
        <v>1</v>
      </c>
    </row>
    <row r="8" spans="2:15" ht="15" customHeight="1" x14ac:dyDescent="0.2">
      <c r="B8" s="238"/>
      <c r="C8" s="241"/>
      <c r="D8" s="253"/>
      <c r="E8" s="83" t="s">
        <v>85</v>
      </c>
      <c r="F8" s="84" t="s">
        <v>476</v>
      </c>
      <c r="G8" s="85" t="s">
        <v>71</v>
      </c>
      <c r="H8" s="85" t="s">
        <v>72</v>
      </c>
      <c r="I8" s="85" t="s">
        <v>90</v>
      </c>
      <c r="J8" s="85" t="s">
        <v>87</v>
      </c>
      <c r="K8" s="85"/>
      <c r="L8" s="85"/>
      <c r="M8" s="85"/>
      <c r="N8" s="87">
        <v>1</v>
      </c>
      <c r="O8" s="88">
        <v>1</v>
      </c>
    </row>
    <row r="9" spans="2:15" ht="15" customHeight="1" x14ac:dyDescent="0.2">
      <c r="B9" s="238"/>
      <c r="C9" s="241"/>
      <c r="D9" s="253"/>
      <c r="E9" s="83" t="s">
        <v>85</v>
      </c>
      <c r="F9" s="84" t="s">
        <v>477</v>
      </c>
      <c r="G9" s="85" t="s">
        <v>73</v>
      </c>
      <c r="H9" s="86" t="s">
        <v>74</v>
      </c>
      <c r="I9" s="85" t="s">
        <v>93</v>
      </c>
      <c r="J9" s="85" t="s">
        <v>94</v>
      </c>
      <c r="K9" s="85"/>
      <c r="L9" s="85"/>
      <c r="M9" s="85"/>
      <c r="N9" s="87">
        <v>1</v>
      </c>
      <c r="O9" s="88">
        <v>1</v>
      </c>
    </row>
    <row r="10" spans="2:15" ht="15" customHeight="1" x14ac:dyDescent="0.2">
      <c r="B10" s="238"/>
      <c r="C10" s="241"/>
      <c r="D10" s="253"/>
      <c r="E10" s="83" t="s">
        <v>85</v>
      </c>
      <c r="F10" s="84" t="s">
        <v>478</v>
      </c>
      <c r="G10" s="85" t="s">
        <v>479</v>
      </c>
      <c r="H10" s="86" t="s">
        <v>212</v>
      </c>
      <c r="I10" s="85" t="s">
        <v>86</v>
      </c>
      <c r="J10" s="85"/>
      <c r="K10" s="85"/>
      <c r="L10" s="85"/>
      <c r="M10" s="85"/>
      <c r="N10" s="87">
        <v>1</v>
      </c>
      <c r="O10" s="88">
        <v>0.9</v>
      </c>
    </row>
    <row r="11" spans="2:15" ht="15" customHeight="1" x14ac:dyDescent="0.2">
      <c r="B11" s="238"/>
      <c r="C11" s="241"/>
      <c r="D11" s="253"/>
      <c r="E11" s="83" t="s">
        <v>95</v>
      </c>
      <c r="F11" s="84" t="s">
        <v>480</v>
      </c>
      <c r="G11" s="85" t="s">
        <v>75</v>
      </c>
      <c r="H11" s="86" t="s">
        <v>76</v>
      </c>
      <c r="I11" s="85" t="s">
        <v>96</v>
      </c>
      <c r="J11" s="85" t="s">
        <v>97</v>
      </c>
      <c r="K11" s="85" t="s">
        <v>87</v>
      </c>
      <c r="L11" s="85" t="s">
        <v>87</v>
      </c>
      <c r="M11" s="85"/>
      <c r="N11" s="87">
        <v>1</v>
      </c>
      <c r="O11" s="88">
        <v>1</v>
      </c>
    </row>
    <row r="12" spans="2:15" ht="15" customHeight="1" x14ac:dyDescent="0.2">
      <c r="B12" s="238"/>
      <c r="C12" s="241"/>
      <c r="D12" s="252" t="s">
        <v>32</v>
      </c>
      <c r="E12" s="89" t="s">
        <v>98</v>
      </c>
      <c r="F12" s="90" t="s">
        <v>481</v>
      </c>
      <c r="G12" s="91" t="s">
        <v>99</v>
      </c>
      <c r="H12" s="91" t="s">
        <v>100</v>
      </c>
      <c r="I12" s="91" t="s">
        <v>101</v>
      </c>
      <c r="J12" s="91" t="s">
        <v>102</v>
      </c>
      <c r="K12" s="91"/>
      <c r="L12" s="91" t="s">
        <v>87</v>
      </c>
      <c r="M12" s="91"/>
      <c r="N12" s="92">
        <v>1</v>
      </c>
      <c r="O12" s="93">
        <v>1</v>
      </c>
    </row>
    <row r="13" spans="2:15" ht="15" customHeight="1" x14ac:dyDescent="0.2">
      <c r="B13" s="238"/>
      <c r="C13" s="241"/>
      <c r="D13" s="253"/>
      <c r="E13" s="83" t="s">
        <v>103</v>
      </c>
      <c r="F13" s="84" t="s">
        <v>482</v>
      </c>
      <c r="G13" s="85" t="s">
        <v>104</v>
      </c>
      <c r="H13" s="86" t="s">
        <v>105</v>
      </c>
      <c r="I13" s="85" t="s">
        <v>106</v>
      </c>
      <c r="J13" s="85" t="s">
        <v>107</v>
      </c>
      <c r="K13" s="85" t="s">
        <v>87</v>
      </c>
      <c r="L13" s="85" t="s">
        <v>87</v>
      </c>
      <c r="M13" s="85"/>
      <c r="N13" s="87">
        <v>1</v>
      </c>
      <c r="O13" s="88">
        <v>0.5</v>
      </c>
    </row>
    <row r="14" spans="2:15" ht="15" customHeight="1" x14ac:dyDescent="0.2">
      <c r="B14" s="238"/>
      <c r="C14" s="241"/>
      <c r="D14" s="253"/>
      <c r="E14" s="83" t="s">
        <v>108</v>
      </c>
      <c r="F14" s="84" t="s">
        <v>483</v>
      </c>
      <c r="G14" s="85" t="s">
        <v>109</v>
      </c>
      <c r="H14" s="85" t="s">
        <v>110</v>
      </c>
      <c r="I14" s="85" t="s">
        <v>111</v>
      </c>
      <c r="J14" s="85" t="s">
        <v>112</v>
      </c>
      <c r="K14" s="85" t="s">
        <v>113</v>
      </c>
      <c r="L14" s="85" t="s">
        <v>114</v>
      </c>
      <c r="M14" s="85"/>
      <c r="N14" s="87">
        <v>1</v>
      </c>
      <c r="O14" s="88">
        <v>1</v>
      </c>
    </row>
    <row r="15" spans="2:15" ht="15" customHeight="1" x14ac:dyDescent="0.2">
      <c r="B15" s="238"/>
      <c r="C15" s="241"/>
      <c r="D15" s="253"/>
      <c r="E15" s="83" t="s">
        <v>115</v>
      </c>
      <c r="F15" s="84" t="s">
        <v>484</v>
      </c>
      <c r="G15" s="85" t="s">
        <v>116</v>
      </c>
      <c r="H15" s="85" t="s">
        <v>117</v>
      </c>
      <c r="I15" s="85" t="s">
        <v>118</v>
      </c>
      <c r="J15" s="85" t="s">
        <v>119</v>
      </c>
      <c r="K15" s="85"/>
      <c r="L15" s="85" t="s">
        <v>87</v>
      </c>
      <c r="M15" s="85"/>
      <c r="N15" s="87">
        <v>1</v>
      </c>
      <c r="O15" s="88">
        <v>1</v>
      </c>
    </row>
    <row r="16" spans="2:15" ht="15" customHeight="1" x14ac:dyDescent="0.2">
      <c r="B16" s="238"/>
      <c r="C16" s="241"/>
      <c r="D16" s="253"/>
      <c r="E16" s="83" t="s">
        <v>120</v>
      </c>
      <c r="F16" s="84" t="s">
        <v>485</v>
      </c>
      <c r="G16" s="85" t="s">
        <v>121</v>
      </c>
      <c r="H16" s="85" t="s">
        <v>122</v>
      </c>
      <c r="I16" s="85" t="s">
        <v>123</v>
      </c>
      <c r="J16" s="85" t="s">
        <v>124</v>
      </c>
      <c r="K16" s="85" t="s">
        <v>125</v>
      </c>
      <c r="L16" s="85"/>
      <c r="M16" s="85"/>
      <c r="N16" s="87">
        <v>1</v>
      </c>
      <c r="O16" s="88">
        <v>1</v>
      </c>
    </row>
    <row r="17" spans="2:15" ht="15" customHeight="1" x14ac:dyDescent="0.2">
      <c r="B17" s="238"/>
      <c r="C17" s="241"/>
      <c r="D17" s="253"/>
      <c r="E17" s="83" t="s">
        <v>126</v>
      </c>
      <c r="F17" s="84" t="s">
        <v>486</v>
      </c>
      <c r="G17" s="85" t="s">
        <v>127</v>
      </c>
      <c r="H17" s="85" t="s">
        <v>128</v>
      </c>
      <c r="I17" s="85" t="s">
        <v>129</v>
      </c>
      <c r="J17" s="85"/>
      <c r="K17" s="85"/>
      <c r="L17" s="85"/>
      <c r="M17" s="85"/>
      <c r="N17" s="87">
        <v>1</v>
      </c>
      <c r="O17" s="88">
        <v>1</v>
      </c>
    </row>
    <row r="18" spans="2:15" ht="15" customHeight="1" x14ac:dyDescent="0.2">
      <c r="B18" s="238"/>
      <c r="C18" s="241"/>
      <c r="D18" s="252" t="s">
        <v>33</v>
      </c>
      <c r="E18" s="89" t="s">
        <v>130</v>
      </c>
      <c r="F18" s="90" t="s">
        <v>487</v>
      </c>
      <c r="G18" s="91" t="s">
        <v>468</v>
      </c>
      <c r="H18" s="91" t="s">
        <v>469</v>
      </c>
      <c r="I18" s="91" t="s">
        <v>131</v>
      </c>
      <c r="J18" s="91" t="s">
        <v>87</v>
      </c>
      <c r="K18" s="91" t="s">
        <v>87</v>
      </c>
      <c r="L18" s="91" t="s">
        <v>87</v>
      </c>
      <c r="M18" s="91"/>
      <c r="N18" s="92">
        <v>1</v>
      </c>
      <c r="O18" s="93">
        <v>1</v>
      </c>
    </row>
    <row r="19" spans="2:15" ht="15" customHeight="1" x14ac:dyDescent="0.2">
      <c r="B19" s="238"/>
      <c r="C19" s="241"/>
      <c r="D19" s="253"/>
      <c r="E19" s="83" t="s">
        <v>130</v>
      </c>
      <c r="F19" s="84" t="s">
        <v>488</v>
      </c>
      <c r="G19" s="85" t="s">
        <v>132</v>
      </c>
      <c r="H19" s="85" t="s">
        <v>133</v>
      </c>
      <c r="I19" s="85" t="s">
        <v>134</v>
      </c>
      <c r="J19" s="85" t="s">
        <v>135</v>
      </c>
      <c r="K19" s="85" t="s">
        <v>136</v>
      </c>
      <c r="L19" s="85" t="s">
        <v>87</v>
      </c>
      <c r="M19" s="85"/>
      <c r="N19" s="87">
        <v>1</v>
      </c>
      <c r="O19" s="88">
        <v>0.7</v>
      </c>
    </row>
    <row r="20" spans="2:15" ht="15" customHeight="1" x14ac:dyDescent="0.2">
      <c r="B20" s="238"/>
      <c r="C20" s="241"/>
      <c r="D20" s="253"/>
      <c r="E20" s="83" t="s">
        <v>137</v>
      </c>
      <c r="F20" s="84" t="s">
        <v>489</v>
      </c>
      <c r="G20" s="85" t="s">
        <v>138</v>
      </c>
      <c r="H20" s="85" t="s">
        <v>139</v>
      </c>
      <c r="I20" s="85" t="s">
        <v>140</v>
      </c>
      <c r="J20" s="85" t="s">
        <v>141</v>
      </c>
      <c r="K20" s="85" t="s">
        <v>142</v>
      </c>
      <c r="L20" s="85"/>
      <c r="M20" s="85"/>
      <c r="N20" s="87">
        <v>1</v>
      </c>
      <c r="O20" s="88">
        <v>1</v>
      </c>
    </row>
    <row r="21" spans="2:15" ht="15" customHeight="1" x14ac:dyDescent="0.2">
      <c r="B21" s="238"/>
      <c r="C21" s="241"/>
      <c r="D21" s="253"/>
      <c r="E21" s="83" t="s">
        <v>143</v>
      </c>
      <c r="F21" s="84" t="s">
        <v>490</v>
      </c>
      <c r="G21" s="85" t="s">
        <v>144</v>
      </c>
      <c r="H21" s="85" t="s">
        <v>145</v>
      </c>
      <c r="I21" s="85" t="s">
        <v>146</v>
      </c>
      <c r="J21" s="85" t="s">
        <v>147</v>
      </c>
      <c r="K21" s="85" t="s">
        <v>148</v>
      </c>
      <c r="L21" s="85" t="s">
        <v>87</v>
      </c>
      <c r="M21" s="85"/>
      <c r="N21" s="87">
        <v>1</v>
      </c>
      <c r="O21" s="88">
        <v>0.7</v>
      </c>
    </row>
    <row r="22" spans="2:15" ht="15" customHeight="1" x14ac:dyDescent="0.2">
      <c r="B22" s="238"/>
      <c r="C22" s="241"/>
      <c r="D22" s="253"/>
      <c r="E22" s="83" t="s">
        <v>149</v>
      </c>
      <c r="F22" s="84" t="s">
        <v>491</v>
      </c>
      <c r="G22" s="85" t="s">
        <v>150</v>
      </c>
      <c r="H22" s="85" t="s">
        <v>151</v>
      </c>
      <c r="I22" s="85" t="s">
        <v>152</v>
      </c>
      <c r="J22" s="85" t="s">
        <v>153</v>
      </c>
      <c r="K22" s="85" t="s">
        <v>154</v>
      </c>
      <c r="L22" s="85" t="s">
        <v>87</v>
      </c>
      <c r="M22" s="85"/>
      <c r="N22" s="87">
        <v>1</v>
      </c>
      <c r="O22" s="88">
        <v>0.7</v>
      </c>
    </row>
    <row r="23" spans="2:15" ht="15" customHeight="1" thickBot="1" x14ac:dyDescent="0.25">
      <c r="B23" s="265"/>
      <c r="C23" s="267"/>
      <c r="D23" s="253"/>
      <c r="E23" s="83" t="s">
        <v>149</v>
      </c>
      <c r="F23" s="84" t="s">
        <v>492</v>
      </c>
      <c r="G23" s="85" t="s">
        <v>155</v>
      </c>
      <c r="H23" s="86" t="s">
        <v>156</v>
      </c>
      <c r="I23" s="85" t="s">
        <v>157</v>
      </c>
      <c r="J23" s="85" t="s">
        <v>87</v>
      </c>
      <c r="K23" s="85" t="s">
        <v>87</v>
      </c>
      <c r="L23" s="85" t="s">
        <v>87</v>
      </c>
      <c r="M23" s="85"/>
      <c r="N23" s="87">
        <v>1</v>
      </c>
      <c r="O23" s="88">
        <v>1</v>
      </c>
    </row>
    <row r="24" spans="2:15" ht="15" customHeight="1" x14ac:dyDescent="0.2">
      <c r="B24" s="75" t="s">
        <v>34</v>
      </c>
      <c r="C24" s="94"/>
      <c r="D24" s="77"/>
      <c r="E24" s="78"/>
      <c r="F24" s="79"/>
      <c r="G24" s="95"/>
      <c r="H24" s="95"/>
      <c r="I24" s="95"/>
      <c r="J24" s="95" t="s">
        <v>87</v>
      </c>
      <c r="K24" s="95" t="s">
        <v>87</v>
      </c>
      <c r="L24" s="95" t="s">
        <v>87</v>
      </c>
      <c r="M24" s="95"/>
      <c r="N24" s="96">
        <f>SUM(N25:N44)</f>
        <v>20</v>
      </c>
      <c r="O24" s="97">
        <f>SUM(O25:O44)</f>
        <v>19.899999999999999</v>
      </c>
    </row>
    <row r="25" spans="2:15" ht="15" customHeight="1" x14ac:dyDescent="0.2">
      <c r="B25" s="268"/>
      <c r="C25" s="241"/>
      <c r="D25" s="253" t="s">
        <v>35</v>
      </c>
      <c r="E25" s="83" t="s">
        <v>158</v>
      </c>
      <c r="F25" s="84" t="s">
        <v>493</v>
      </c>
      <c r="G25" s="85" t="s">
        <v>160</v>
      </c>
      <c r="H25" s="85" t="s">
        <v>161</v>
      </c>
      <c r="I25" s="85" t="s">
        <v>159</v>
      </c>
      <c r="J25" s="85" t="s">
        <v>162</v>
      </c>
      <c r="K25" s="85" t="s">
        <v>87</v>
      </c>
      <c r="L25" s="85" t="s">
        <v>87</v>
      </c>
      <c r="M25" s="85" t="s">
        <v>87</v>
      </c>
      <c r="N25" s="87">
        <v>1</v>
      </c>
      <c r="O25" s="88">
        <v>1</v>
      </c>
    </row>
    <row r="26" spans="2:15" ht="15" customHeight="1" x14ac:dyDescent="0.2">
      <c r="B26" s="268"/>
      <c r="C26" s="241"/>
      <c r="D26" s="253"/>
      <c r="E26" s="83" t="s">
        <v>158</v>
      </c>
      <c r="F26" s="84" t="s">
        <v>494</v>
      </c>
      <c r="G26" s="85" t="s">
        <v>163</v>
      </c>
      <c r="H26" s="85" t="s">
        <v>72</v>
      </c>
      <c r="I26" s="85" t="s">
        <v>159</v>
      </c>
      <c r="J26" s="85" t="s">
        <v>164</v>
      </c>
      <c r="K26" s="85" t="s">
        <v>87</v>
      </c>
      <c r="L26" s="85" t="s">
        <v>87</v>
      </c>
      <c r="M26" s="85" t="s">
        <v>87</v>
      </c>
      <c r="N26" s="87">
        <v>1</v>
      </c>
      <c r="O26" s="88">
        <v>1</v>
      </c>
    </row>
    <row r="27" spans="2:15" ht="15" customHeight="1" x14ac:dyDescent="0.2">
      <c r="B27" s="268"/>
      <c r="C27" s="241"/>
      <c r="D27" s="253"/>
      <c r="E27" s="83" t="s">
        <v>158</v>
      </c>
      <c r="F27" s="84" t="s">
        <v>495</v>
      </c>
      <c r="G27" s="85" t="s">
        <v>165</v>
      </c>
      <c r="H27" s="85" t="s">
        <v>166</v>
      </c>
      <c r="I27" s="85" t="s">
        <v>159</v>
      </c>
      <c r="J27" s="85" t="s">
        <v>87</v>
      </c>
      <c r="K27" s="85" t="s">
        <v>87</v>
      </c>
      <c r="L27" s="85" t="s">
        <v>87</v>
      </c>
      <c r="M27" s="85" t="s">
        <v>87</v>
      </c>
      <c r="N27" s="87">
        <v>1</v>
      </c>
      <c r="O27" s="88">
        <v>1</v>
      </c>
    </row>
    <row r="28" spans="2:15" ht="15" customHeight="1" x14ac:dyDescent="0.2">
      <c r="B28" s="268"/>
      <c r="C28" s="241"/>
      <c r="D28" s="253"/>
      <c r="E28" s="83" t="s">
        <v>158</v>
      </c>
      <c r="F28" s="84" t="s">
        <v>496</v>
      </c>
      <c r="G28" s="85" t="s">
        <v>167</v>
      </c>
      <c r="H28" s="85" t="s">
        <v>168</v>
      </c>
      <c r="I28" s="85" t="s">
        <v>159</v>
      </c>
      <c r="J28" s="85" t="s">
        <v>169</v>
      </c>
      <c r="K28" s="85" t="s">
        <v>87</v>
      </c>
      <c r="L28" s="85" t="s">
        <v>87</v>
      </c>
      <c r="M28" s="85" t="s">
        <v>87</v>
      </c>
      <c r="N28" s="87">
        <v>1</v>
      </c>
      <c r="O28" s="88">
        <v>1</v>
      </c>
    </row>
    <row r="29" spans="2:15" ht="15" customHeight="1" x14ac:dyDescent="0.2">
      <c r="B29" s="268"/>
      <c r="C29" s="241"/>
      <c r="D29" s="253"/>
      <c r="E29" s="83" t="s">
        <v>158</v>
      </c>
      <c r="F29" s="84" t="s">
        <v>497</v>
      </c>
      <c r="G29" s="86" t="s">
        <v>170</v>
      </c>
      <c r="H29" s="86" t="s">
        <v>171</v>
      </c>
      <c r="I29" s="86" t="s">
        <v>159</v>
      </c>
      <c r="J29" s="86"/>
      <c r="K29" s="86"/>
      <c r="L29" s="86"/>
      <c r="M29" s="86"/>
      <c r="N29" s="87">
        <v>1</v>
      </c>
      <c r="O29" s="88">
        <v>1</v>
      </c>
    </row>
    <row r="30" spans="2:15" ht="15" customHeight="1" x14ac:dyDescent="0.2">
      <c r="B30" s="268"/>
      <c r="C30" s="241"/>
      <c r="D30" s="253"/>
      <c r="E30" s="83" t="s">
        <v>158</v>
      </c>
      <c r="F30" s="98" t="s">
        <v>498</v>
      </c>
      <c r="G30" s="85" t="s">
        <v>172</v>
      </c>
      <c r="H30" s="85" t="s">
        <v>64</v>
      </c>
      <c r="I30" s="85" t="s">
        <v>159</v>
      </c>
      <c r="J30" s="85" t="s">
        <v>87</v>
      </c>
      <c r="K30" s="85" t="s">
        <v>87</v>
      </c>
      <c r="L30" s="85" t="s">
        <v>87</v>
      </c>
      <c r="M30" s="85" t="s">
        <v>87</v>
      </c>
      <c r="N30" s="87">
        <v>1</v>
      </c>
      <c r="O30" s="88">
        <v>1</v>
      </c>
    </row>
    <row r="31" spans="2:15" ht="15" customHeight="1" x14ac:dyDescent="0.2">
      <c r="B31" s="268"/>
      <c r="C31" s="241"/>
      <c r="D31" s="270" t="s">
        <v>36</v>
      </c>
      <c r="E31" s="89" t="s">
        <v>173</v>
      </c>
      <c r="F31" s="90" t="s">
        <v>499</v>
      </c>
      <c r="G31" s="91" t="s">
        <v>174</v>
      </c>
      <c r="H31" s="91" t="s">
        <v>175</v>
      </c>
      <c r="I31" s="91" t="s">
        <v>176</v>
      </c>
      <c r="J31" s="91" t="s">
        <v>177</v>
      </c>
      <c r="K31" s="91" t="s">
        <v>178</v>
      </c>
      <c r="L31" s="91" t="s">
        <v>87</v>
      </c>
      <c r="M31" s="91" t="s">
        <v>87</v>
      </c>
      <c r="N31" s="92">
        <v>1</v>
      </c>
      <c r="O31" s="93">
        <v>1</v>
      </c>
    </row>
    <row r="32" spans="2:15" ht="15" customHeight="1" x14ac:dyDescent="0.2">
      <c r="B32" s="268"/>
      <c r="C32" s="241"/>
      <c r="D32" s="271"/>
      <c r="E32" s="83" t="s">
        <v>179</v>
      </c>
      <c r="F32" s="84" t="s">
        <v>500</v>
      </c>
      <c r="G32" s="85" t="s">
        <v>180</v>
      </c>
      <c r="H32" s="85" t="s">
        <v>181</v>
      </c>
      <c r="I32" s="85" t="s">
        <v>162</v>
      </c>
      <c r="J32" s="85" t="s">
        <v>182</v>
      </c>
      <c r="K32" s="85" t="s">
        <v>183</v>
      </c>
      <c r="L32" s="85" t="s">
        <v>169</v>
      </c>
      <c r="M32" s="85" t="s">
        <v>87</v>
      </c>
      <c r="N32" s="87">
        <v>1</v>
      </c>
      <c r="O32" s="88">
        <v>1</v>
      </c>
    </row>
    <row r="33" spans="2:15" ht="15" customHeight="1" x14ac:dyDescent="0.2">
      <c r="B33" s="268"/>
      <c r="C33" s="241"/>
      <c r="D33" s="270" t="s">
        <v>184</v>
      </c>
      <c r="E33" s="89" t="s">
        <v>185</v>
      </c>
      <c r="F33" s="90" t="s">
        <v>501</v>
      </c>
      <c r="G33" s="91" t="s">
        <v>186</v>
      </c>
      <c r="H33" s="91" t="s">
        <v>187</v>
      </c>
      <c r="I33" s="91" t="s">
        <v>188</v>
      </c>
      <c r="J33" s="91" t="s">
        <v>189</v>
      </c>
      <c r="K33" s="91" t="s">
        <v>190</v>
      </c>
      <c r="L33" s="91"/>
      <c r="M33" s="91"/>
      <c r="N33" s="92">
        <v>1</v>
      </c>
      <c r="O33" s="93">
        <v>1</v>
      </c>
    </row>
    <row r="34" spans="2:15" ht="15" customHeight="1" x14ac:dyDescent="0.2">
      <c r="B34" s="268"/>
      <c r="C34" s="241"/>
      <c r="D34" s="272"/>
      <c r="E34" s="83" t="s">
        <v>185</v>
      </c>
      <c r="F34" s="84" t="s">
        <v>502</v>
      </c>
      <c r="G34" s="85" t="s">
        <v>191</v>
      </c>
      <c r="H34" s="85" t="s">
        <v>181</v>
      </c>
      <c r="I34" s="85" t="s">
        <v>192</v>
      </c>
      <c r="J34" s="85" t="s">
        <v>193</v>
      </c>
      <c r="K34" s="85" t="s">
        <v>194</v>
      </c>
      <c r="L34" s="85" t="s">
        <v>195</v>
      </c>
      <c r="M34" s="85"/>
      <c r="N34" s="87">
        <v>1</v>
      </c>
      <c r="O34" s="88">
        <v>1</v>
      </c>
    </row>
    <row r="35" spans="2:15" ht="15" customHeight="1" x14ac:dyDescent="0.2">
      <c r="B35" s="269"/>
      <c r="C35" s="242"/>
      <c r="D35" s="271"/>
      <c r="E35" s="83" t="s">
        <v>196</v>
      </c>
      <c r="F35" s="84" t="s">
        <v>503</v>
      </c>
      <c r="G35" s="85" t="s">
        <v>197</v>
      </c>
      <c r="H35" s="85" t="s">
        <v>198</v>
      </c>
      <c r="I35" s="85" t="s">
        <v>199</v>
      </c>
      <c r="J35" s="85" t="s">
        <v>200</v>
      </c>
      <c r="K35" s="85" t="s">
        <v>201</v>
      </c>
      <c r="L35" s="85"/>
      <c r="M35" s="85"/>
      <c r="N35" s="87">
        <v>1</v>
      </c>
      <c r="O35" s="88">
        <v>1</v>
      </c>
    </row>
    <row r="36" spans="2:15" ht="15" customHeight="1" x14ac:dyDescent="0.2">
      <c r="B36" s="249" t="s">
        <v>202</v>
      </c>
      <c r="C36" s="250" t="s">
        <v>203</v>
      </c>
      <c r="D36" s="273" t="s">
        <v>37</v>
      </c>
      <c r="E36" s="99" t="s">
        <v>204</v>
      </c>
      <c r="F36" s="100" t="s">
        <v>504</v>
      </c>
      <c r="G36" s="101" t="s">
        <v>205</v>
      </c>
      <c r="H36" s="101" t="s">
        <v>206</v>
      </c>
      <c r="I36" s="101" t="s">
        <v>207</v>
      </c>
      <c r="J36" s="101" t="s">
        <v>208</v>
      </c>
      <c r="K36" s="101" t="s">
        <v>209</v>
      </c>
      <c r="L36" s="101" t="s">
        <v>87</v>
      </c>
      <c r="M36" s="101"/>
      <c r="N36" s="102">
        <v>1</v>
      </c>
      <c r="O36" s="103">
        <v>0.9</v>
      </c>
    </row>
    <row r="37" spans="2:15" ht="15" customHeight="1" x14ac:dyDescent="0.2">
      <c r="B37" s="249"/>
      <c r="C37" s="250"/>
      <c r="D37" s="253"/>
      <c r="E37" s="104" t="s">
        <v>210</v>
      </c>
      <c r="F37" s="105" t="s">
        <v>505</v>
      </c>
      <c r="G37" s="86" t="s">
        <v>211</v>
      </c>
      <c r="H37" s="86" t="s">
        <v>212</v>
      </c>
      <c r="I37" s="86" t="s">
        <v>213</v>
      </c>
      <c r="J37" s="86"/>
      <c r="K37" s="86"/>
      <c r="L37" s="86"/>
      <c r="M37" s="86"/>
      <c r="N37" s="106">
        <v>1</v>
      </c>
      <c r="O37" s="107">
        <v>1</v>
      </c>
    </row>
    <row r="38" spans="2:15" ht="15" customHeight="1" x14ac:dyDescent="0.2">
      <c r="B38" s="246"/>
      <c r="C38" s="247"/>
      <c r="D38" s="253"/>
      <c r="E38" s="104" t="s">
        <v>214</v>
      </c>
      <c r="F38" s="105" t="s">
        <v>506</v>
      </c>
      <c r="G38" s="86" t="s">
        <v>215</v>
      </c>
      <c r="H38" s="86" t="s">
        <v>216</v>
      </c>
      <c r="I38" s="86" t="s">
        <v>217</v>
      </c>
      <c r="J38" s="86" t="s">
        <v>218</v>
      </c>
      <c r="K38" s="86" t="s">
        <v>87</v>
      </c>
      <c r="L38" s="86" t="s">
        <v>87</v>
      </c>
      <c r="M38" s="86"/>
      <c r="N38" s="106">
        <v>1</v>
      </c>
      <c r="O38" s="107">
        <v>1</v>
      </c>
    </row>
    <row r="39" spans="2:15" ht="15" customHeight="1" x14ac:dyDescent="0.25">
      <c r="B39" s="246"/>
      <c r="C39" s="247"/>
      <c r="D39" s="253"/>
      <c r="E39" s="104" t="s">
        <v>219</v>
      </c>
      <c r="F39" s="105" t="s">
        <v>507</v>
      </c>
      <c r="G39" s="86" t="s">
        <v>220</v>
      </c>
      <c r="H39" s="86" t="s">
        <v>221</v>
      </c>
      <c r="I39" s="86" t="s">
        <v>222</v>
      </c>
      <c r="J39" s="86" t="s">
        <v>223</v>
      </c>
      <c r="K39" s="86" t="s">
        <v>224</v>
      </c>
      <c r="L39"/>
      <c r="M39" s="86"/>
      <c r="N39" s="106">
        <v>1</v>
      </c>
      <c r="O39" s="107">
        <v>1</v>
      </c>
    </row>
    <row r="40" spans="2:15" ht="15" customHeight="1" x14ac:dyDescent="0.2">
      <c r="B40" s="246"/>
      <c r="C40" s="247"/>
      <c r="D40" s="253"/>
      <c r="E40" s="108" t="s">
        <v>225</v>
      </c>
      <c r="F40" s="109" t="s">
        <v>508</v>
      </c>
      <c r="G40" s="110" t="s">
        <v>226</v>
      </c>
      <c r="H40" s="110" t="s">
        <v>227</v>
      </c>
      <c r="I40" s="110" t="s">
        <v>228</v>
      </c>
      <c r="J40" s="110"/>
      <c r="K40" s="110" t="s">
        <v>87</v>
      </c>
      <c r="L40" s="110" t="s">
        <v>87</v>
      </c>
      <c r="M40" s="110"/>
      <c r="N40" s="111">
        <v>1</v>
      </c>
      <c r="O40" s="112">
        <v>1</v>
      </c>
    </row>
    <row r="41" spans="2:15" ht="15" customHeight="1" x14ac:dyDescent="0.2">
      <c r="B41" s="249" t="s">
        <v>229</v>
      </c>
      <c r="C41" s="250" t="s">
        <v>230</v>
      </c>
      <c r="D41" s="252" t="s">
        <v>38</v>
      </c>
      <c r="E41" s="113" t="s">
        <v>231</v>
      </c>
      <c r="F41" s="90" t="s">
        <v>509</v>
      </c>
      <c r="G41" s="114" t="s">
        <v>232</v>
      </c>
      <c r="H41" s="114" t="s">
        <v>233</v>
      </c>
      <c r="I41" s="114" t="s">
        <v>234</v>
      </c>
      <c r="J41" s="114" t="s">
        <v>235</v>
      </c>
      <c r="K41" s="114" t="s">
        <v>236</v>
      </c>
      <c r="L41" s="114" t="s">
        <v>237</v>
      </c>
      <c r="M41" s="114"/>
      <c r="N41" s="102">
        <v>1</v>
      </c>
      <c r="O41" s="103">
        <v>1</v>
      </c>
    </row>
    <row r="42" spans="2:15" ht="15" customHeight="1" x14ac:dyDescent="0.2">
      <c r="B42" s="246"/>
      <c r="C42" s="247"/>
      <c r="D42" s="253"/>
      <c r="E42" s="115" t="s">
        <v>238</v>
      </c>
      <c r="F42" s="84" t="s">
        <v>510</v>
      </c>
      <c r="G42" s="116" t="s">
        <v>239</v>
      </c>
      <c r="H42" s="116" t="s">
        <v>240</v>
      </c>
      <c r="I42" s="116" t="s">
        <v>241</v>
      </c>
      <c r="J42" s="116" t="s">
        <v>242</v>
      </c>
      <c r="K42" s="116" t="s">
        <v>87</v>
      </c>
      <c r="L42" s="116" t="s">
        <v>87</v>
      </c>
      <c r="M42" s="116"/>
      <c r="N42" s="106">
        <v>1</v>
      </c>
      <c r="O42" s="107">
        <v>1</v>
      </c>
    </row>
    <row r="43" spans="2:15" ht="15" customHeight="1" x14ac:dyDescent="0.2">
      <c r="B43" s="246"/>
      <c r="C43" s="247"/>
      <c r="D43" s="253"/>
      <c r="E43" s="117" t="s">
        <v>243</v>
      </c>
      <c r="F43" s="118" t="s">
        <v>511</v>
      </c>
      <c r="G43" s="119" t="s">
        <v>244</v>
      </c>
      <c r="H43" s="119" t="s">
        <v>245</v>
      </c>
      <c r="I43" s="119" t="s">
        <v>246</v>
      </c>
      <c r="J43" s="119" t="s">
        <v>247</v>
      </c>
      <c r="K43" s="119" t="s">
        <v>87</v>
      </c>
      <c r="L43" s="119" t="s">
        <v>87</v>
      </c>
      <c r="M43" s="119"/>
      <c r="N43" s="111">
        <v>1</v>
      </c>
      <c r="O43" s="112">
        <v>1</v>
      </c>
    </row>
    <row r="44" spans="2:15" ht="15" customHeight="1" thickBot="1" x14ac:dyDescent="0.3">
      <c r="B44" s="120" t="s">
        <v>248</v>
      </c>
      <c r="C44" s="121" t="s">
        <v>249</v>
      </c>
      <c r="D44" s="68" t="s">
        <v>39</v>
      </c>
      <c r="E44" s="113" t="s">
        <v>250</v>
      </c>
      <c r="F44" s="90" t="s">
        <v>512</v>
      </c>
      <c r="G44" s="114" t="s">
        <v>251</v>
      </c>
      <c r="H44" s="114" t="s">
        <v>252</v>
      </c>
      <c r="I44" s="114" t="s">
        <v>253</v>
      </c>
      <c r="J44" s="114" t="s">
        <v>254</v>
      </c>
      <c r="K44" s="114" t="s">
        <v>255</v>
      </c>
      <c r="L44" s="114" t="s">
        <v>256</v>
      </c>
      <c r="M44" s="114"/>
      <c r="N44" s="102">
        <v>1</v>
      </c>
      <c r="O44" s="103">
        <v>1</v>
      </c>
    </row>
    <row r="45" spans="2:15" ht="26.25" customHeight="1" x14ac:dyDescent="0.2">
      <c r="B45" s="122" t="s">
        <v>40</v>
      </c>
      <c r="C45" s="123"/>
      <c r="D45" s="77"/>
      <c r="E45" s="78"/>
      <c r="F45" s="79"/>
      <c r="G45" s="95"/>
      <c r="H45" s="95"/>
      <c r="I45" s="95"/>
      <c r="J45" s="95"/>
      <c r="K45" s="95"/>
      <c r="L45" s="95"/>
      <c r="M45" s="95"/>
      <c r="N45" s="96">
        <f>SUM(N46:N62)</f>
        <v>17</v>
      </c>
      <c r="O45" s="124">
        <f>SUM(O46:O62)</f>
        <v>16.399999999999999</v>
      </c>
    </row>
    <row r="46" spans="2:15" ht="15" customHeight="1" x14ac:dyDescent="0.2">
      <c r="B46" s="249" t="s">
        <v>257</v>
      </c>
      <c r="C46" s="250" t="s">
        <v>258</v>
      </c>
      <c r="D46" s="252" t="s">
        <v>41</v>
      </c>
      <c r="E46" s="99" t="s">
        <v>259</v>
      </c>
      <c r="F46" s="100" t="s">
        <v>513</v>
      </c>
      <c r="G46" s="101" t="s">
        <v>260</v>
      </c>
      <c r="H46" s="101" t="s">
        <v>261</v>
      </c>
      <c r="I46" s="101" t="s">
        <v>262</v>
      </c>
      <c r="J46" s="101" t="s">
        <v>263</v>
      </c>
      <c r="K46" s="101" t="s">
        <v>87</v>
      </c>
      <c r="L46" s="101" t="s">
        <v>87</v>
      </c>
      <c r="M46" s="101" t="s">
        <v>87</v>
      </c>
      <c r="N46" s="102">
        <v>1</v>
      </c>
      <c r="O46" s="103">
        <v>1</v>
      </c>
    </row>
    <row r="47" spans="2:15" ht="15" customHeight="1" x14ac:dyDescent="0.2">
      <c r="B47" s="246"/>
      <c r="C47" s="247"/>
      <c r="D47" s="253"/>
      <c r="E47" s="104" t="s">
        <v>264</v>
      </c>
      <c r="F47" s="105" t="s">
        <v>514</v>
      </c>
      <c r="G47" s="86" t="s">
        <v>265</v>
      </c>
      <c r="H47" s="86" t="s">
        <v>266</v>
      </c>
      <c r="I47" s="86" t="s">
        <v>267</v>
      </c>
      <c r="J47" s="86" t="s">
        <v>268</v>
      </c>
      <c r="K47" s="86" t="s">
        <v>269</v>
      </c>
      <c r="L47" s="86" t="s">
        <v>270</v>
      </c>
      <c r="M47" s="86" t="s">
        <v>271</v>
      </c>
      <c r="N47" s="106">
        <v>1</v>
      </c>
      <c r="O47" s="107">
        <v>1</v>
      </c>
    </row>
    <row r="48" spans="2:15" ht="15" customHeight="1" x14ac:dyDescent="0.2">
      <c r="B48" s="246"/>
      <c r="C48" s="247"/>
      <c r="D48" s="253"/>
      <c r="E48" s="108" t="s">
        <v>264</v>
      </c>
      <c r="F48" s="125" t="s">
        <v>515</v>
      </c>
      <c r="G48" s="110" t="s">
        <v>516</v>
      </c>
      <c r="H48" s="110" t="s">
        <v>517</v>
      </c>
      <c r="I48" s="110" t="s">
        <v>267</v>
      </c>
      <c r="J48" s="110" t="s">
        <v>268</v>
      </c>
      <c r="K48" s="110" t="s">
        <v>269</v>
      </c>
      <c r="L48" s="110" t="s">
        <v>270</v>
      </c>
      <c r="M48" s="110" t="s">
        <v>271</v>
      </c>
      <c r="N48" s="111">
        <v>1</v>
      </c>
      <c r="O48" s="112">
        <v>1</v>
      </c>
    </row>
    <row r="49" spans="2:15" ht="15" customHeight="1" x14ac:dyDescent="0.2">
      <c r="B49" s="254" t="s">
        <v>272</v>
      </c>
      <c r="C49" s="255" t="s">
        <v>273</v>
      </c>
      <c r="D49" s="252" t="s">
        <v>42</v>
      </c>
      <c r="E49" s="104" t="s">
        <v>274</v>
      </c>
      <c r="F49" s="105" t="s">
        <v>518</v>
      </c>
      <c r="G49" s="86" t="s">
        <v>275</v>
      </c>
      <c r="H49" s="86" t="s">
        <v>276</v>
      </c>
      <c r="I49" s="86" t="s">
        <v>277</v>
      </c>
      <c r="J49" s="86" t="s">
        <v>278</v>
      </c>
      <c r="K49" s="86" t="s">
        <v>87</v>
      </c>
      <c r="L49" s="86"/>
      <c r="M49" s="86"/>
      <c r="N49" s="106">
        <v>1</v>
      </c>
      <c r="O49" s="107">
        <v>1</v>
      </c>
    </row>
    <row r="50" spans="2:15" ht="15" customHeight="1" x14ac:dyDescent="0.2">
      <c r="B50" s="238"/>
      <c r="C50" s="241"/>
      <c r="D50" s="253"/>
      <c r="E50" s="104" t="s">
        <v>274</v>
      </c>
      <c r="F50" s="105" t="s">
        <v>519</v>
      </c>
      <c r="G50" s="86" t="s">
        <v>279</v>
      </c>
      <c r="H50" s="86" t="s">
        <v>280</v>
      </c>
      <c r="I50" s="86" t="s">
        <v>277</v>
      </c>
      <c r="J50" s="86" t="s">
        <v>281</v>
      </c>
      <c r="K50" s="86" t="s">
        <v>87</v>
      </c>
      <c r="L50" s="86"/>
      <c r="M50" s="86"/>
      <c r="N50" s="106">
        <v>1</v>
      </c>
      <c r="O50" s="107">
        <v>1</v>
      </c>
    </row>
    <row r="51" spans="2:15" ht="15" customHeight="1" x14ac:dyDescent="0.2">
      <c r="B51" s="239"/>
      <c r="C51" s="242"/>
      <c r="D51" s="253"/>
      <c r="E51" s="108" t="s">
        <v>274</v>
      </c>
      <c r="F51" s="109" t="s">
        <v>520</v>
      </c>
      <c r="G51" s="110" t="s">
        <v>282</v>
      </c>
      <c r="H51" s="110" t="s">
        <v>283</v>
      </c>
      <c r="I51" s="110" t="s">
        <v>277</v>
      </c>
      <c r="J51" s="110" t="s">
        <v>278</v>
      </c>
      <c r="K51" s="110" t="s">
        <v>87</v>
      </c>
      <c r="L51" s="110"/>
      <c r="M51" s="110"/>
      <c r="N51" s="111">
        <v>1</v>
      </c>
      <c r="O51" s="112">
        <v>1</v>
      </c>
    </row>
    <row r="52" spans="2:15" ht="15" customHeight="1" x14ac:dyDescent="0.2">
      <c r="B52" s="249" t="s">
        <v>284</v>
      </c>
      <c r="C52" s="250" t="s">
        <v>285</v>
      </c>
      <c r="D52" s="252" t="s">
        <v>43</v>
      </c>
      <c r="E52" s="99" t="s">
        <v>286</v>
      </c>
      <c r="F52" s="100" t="s">
        <v>521</v>
      </c>
      <c r="G52" s="101" t="s">
        <v>287</v>
      </c>
      <c r="H52" s="101" t="s">
        <v>266</v>
      </c>
      <c r="I52" s="101" t="s">
        <v>288</v>
      </c>
      <c r="J52" s="101" t="s">
        <v>289</v>
      </c>
      <c r="K52" s="101" t="s">
        <v>87</v>
      </c>
      <c r="L52" s="101"/>
      <c r="M52" s="101"/>
      <c r="N52" s="102">
        <v>1</v>
      </c>
      <c r="O52" s="103">
        <v>1</v>
      </c>
    </row>
    <row r="53" spans="2:15" ht="15" customHeight="1" x14ac:dyDescent="0.2">
      <c r="B53" s="246"/>
      <c r="C53" s="247"/>
      <c r="D53" s="253"/>
      <c r="E53" s="104" t="s">
        <v>290</v>
      </c>
      <c r="F53" s="105" t="s">
        <v>522</v>
      </c>
      <c r="G53" s="86" t="s">
        <v>291</v>
      </c>
      <c r="H53" s="86" t="s">
        <v>292</v>
      </c>
      <c r="I53" s="86" t="s">
        <v>293</v>
      </c>
      <c r="J53" s="86" t="s">
        <v>294</v>
      </c>
      <c r="K53" s="86" t="s">
        <v>295</v>
      </c>
      <c r="L53" s="86"/>
      <c r="M53" s="86"/>
      <c r="N53" s="106">
        <v>1</v>
      </c>
      <c r="O53" s="107">
        <v>1</v>
      </c>
    </row>
    <row r="54" spans="2:15" ht="15" customHeight="1" x14ac:dyDescent="0.2">
      <c r="B54" s="246"/>
      <c r="C54" s="247"/>
      <c r="D54" s="253"/>
      <c r="E54" s="108" t="s">
        <v>296</v>
      </c>
      <c r="F54" s="109" t="s">
        <v>523</v>
      </c>
      <c r="G54" s="110" t="s">
        <v>297</v>
      </c>
      <c r="H54" s="110" t="s">
        <v>298</v>
      </c>
      <c r="I54" s="110" t="s">
        <v>299</v>
      </c>
      <c r="J54" s="110" t="s">
        <v>300</v>
      </c>
      <c r="K54" s="110" t="s">
        <v>301</v>
      </c>
      <c r="L54" s="110"/>
      <c r="M54" s="110"/>
      <c r="N54" s="111">
        <v>1</v>
      </c>
      <c r="O54" s="112">
        <v>1</v>
      </c>
    </row>
    <row r="55" spans="2:15" ht="15" customHeight="1" x14ac:dyDescent="0.2">
      <c r="B55" s="239" t="s">
        <v>302</v>
      </c>
      <c r="C55" s="242" t="s">
        <v>303</v>
      </c>
      <c r="D55" s="243" t="s">
        <v>44</v>
      </c>
      <c r="E55" s="83" t="s">
        <v>304</v>
      </c>
      <c r="F55" s="84" t="s">
        <v>524</v>
      </c>
      <c r="G55" s="85" t="s">
        <v>305</v>
      </c>
      <c r="H55" s="85" t="s">
        <v>306</v>
      </c>
      <c r="I55" s="85" t="s">
        <v>307</v>
      </c>
      <c r="J55" s="85" t="s">
        <v>308</v>
      </c>
      <c r="K55" s="85" t="s">
        <v>309</v>
      </c>
      <c r="L55" s="85" t="s">
        <v>310</v>
      </c>
      <c r="M55" s="85"/>
      <c r="N55" s="87">
        <v>1</v>
      </c>
      <c r="O55" s="88">
        <v>1</v>
      </c>
    </row>
    <row r="56" spans="2:15" ht="15" customHeight="1" x14ac:dyDescent="0.2">
      <c r="B56" s="246"/>
      <c r="C56" s="247"/>
      <c r="D56" s="245"/>
      <c r="E56" s="83" t="s">
        <v>311</v>
      </c>
      <c r="F56" s="84" t="s">
        <v>525</v>
      </c>
      <c r="G56" s="85" t="s">
        <v>312</v>
      </c>
      <c r="H56" s="85" t="s">
        <v>313</v>
      </c>
      <c r="I56" s="85" t="s">
        <v>314</v>
      </c>
      <c r="J56" s="85" t="s">
        <v>87</v>
      </c>
      <c r="K56" s="85" t="s">
        <v>87</v>
      </c>
      <c r="L56" s="85" t="s">
        <v>87</v>
      </c>
      <c r="M56" s="85" t="s">
        <v>87</v>
      </c>
      <c r="N56" s="87">
        <v>1</v>
      </c>
      <c r="O56" s="88">
        <v>0.6</v>
      </c>
    </row>
    <row r="57" spans="2:15" ht="15" customHeight="1" x14ac:dyDescent="0.2">
      <c r="B57" s="246"/>
      <c r="C57" s="247"/>
      <c r="D57" s="245"/>
      <c r="E57" s="83" t="s">
        <v>315</v>
      </c>
      <c r="F57" s="84" t="s">
        <v>526</v>
      </c>
      <c r="G57" s="85" t="s">
        <v>316</v>
      </c>
      <c r="H57" s="85" t="s">
        <v>317</v>
      </c>
      <c r="I57" s="85" t="s">
        <v>318</v>
      </c>
      <c r="J57" s="85" t="s">
        <v>319</v>
      </c>
      <c r="K57" s="85" t="s">
        <v>320</v>
      </c>
      <c r="L57" s="85" t="s">
        <v>87</v>
      </c>
      <c r="M57" s="85" t="s">
        <v>87</v>
      </c>
      <c r="N57" s="87">
        <v>1</v>
      </c>
      <c r="O57" s="88">
        <v>1</v>
      </c>
    </row>
    <row r="58" spans="2:15" ht="15" customHeight="1" x14ac:dyDescent="0.2">
      <c r="B58" s="246"/>
      <c r="C58" s="247"/>
      <c r="D58" s="245"/>
      <c r="E58" s="108" t="s">
        <v>321</v>
      </c>
      <c r="F58" s="109" t="s">
        <v>527</v>
      </c>
      <c r="G58" s="110" t="s">
        <v>322</v>
      </c>
      <c r="H58" s="126" t="s">
        <v>323</v>
      </c>
      <c r="I58" s="110" t="s">
        <v>324</v>
      </c>
      <c r="J58" s="126" t="s">
        <v>325</v>
      </c>
      <c r="K58" s="126"/>
      <c r="L58" s="126"/>
      <c r="M58" s="126"/>
      <c r="N58" s="127">
        <v>1</v>
      </c>
      <c r="O58" s="128">
        <v>1</v>
      </c>
    </row>
    <row r="59" spans="2:15" ht="15" customHeight="1" x14ac:dyDescent="0.2">
      <c r="B59" s="162"/>
      <c r="C59" s="163"/>
      <c r="D59" s="159" t="s">
        <v>45</v>
      </c>
      <c r="E59" s="83" t="s">
        <v>326</v>
      </c>
      <c r="F59" s="84" t="s">
        <v>528</v>
      </c>
      <c r="G59" s="85" t="s">
        <v>327</v>
      </c>
      <c r="H59" s="85" t="s">
        <v>328</v>
      </c>
      <c r="I59" s="85" t="s">
        <v>329</v>
      </c>
      <c r="J59" s="85" t="s">
        <v>330</v>
      </c>
      <c r="K59" s="126" t="s">
        <v>87</v>
      </c>
      <c r="L59" s="126" t="s">
        <v>87</v>
      </c>
      <c r="M59" s="126"/>
      <c r="N59" s="127">
        <v>1</v>
      </c>
      <c r="O59" s="128">
        <v>1</v>
      </c>
    </row>
    <row r="60" spans="2:15" ht="15" customHeight="1" x14ac:dyDescent="0.2">
      <c r="B60" s="129" t="s">
        <v>331</v>
      </c>
      <c r="C60" s="130" t="s">
        <v>332</v>
      </c>
      <c r="D60" s="131" t="s">
        <v>46</v>
      </c>
      <c r="E60" s="132" t="s">
        <v>333</v>
      </c>
      <c r="F60" s="133" t="s">
        <v>529</v>
      </c>
      <c r="G60" s="134" t="s">
        <v>334</v>
      </c>
      <c r="H60" s="134" t="s">
        <v>335</v>
      </c>
      <c r="I60" s="134" t="s">
        <v>336</v>
      </c>
      <c r="J60" s="134" t="s">
        <v>337</v>
      </c>
      <c r="K60" s="134" t="s">
        <v>338</v>
      </c>
      <c r="L60" s="134"/>
      <c r="M60" s="134"/>
      <c r="N60" s="135">
        <v>1</v>
      </c>
      <c r="O60" s="136">
        <v>1</v>
      </c>
    </row>
    <row r="61" spans="2:15" ht="15" customHeight="1" x14ac:dyDescent="0.2">
      <c r="B61" s="249" t="s">
        <v>339</v>
      </c>
      <c r="C61" s="250" t="s">
        <v>340</v>
      </c>
      <c r="D61" s="243" t="s">
        <v>47</v>
      </c>
      <c r="E61" s="99" t="s">
        <v>341</v>
      </c>
      <c r="F61" s="100" t="s">
        <v>530</v>
      </c>
      <c r="G61" s="101" t="s">
        <v>342</v>
      </c>
      <c r="H61" s="101" t="s">
        <v>343</v>
      </c>
      <c r="I61" s="101" t="s">
        <v>344</v>
      </c>
      <c r="J61" s="101" t="s">
        <v>345</v>
      </c>
      <c r="K61" s="101" t="s">
        <v>346</v>
      </c>
      <c r="L61" s="101"/>
      <c r="M61" s="101"/>
      <c r="N61" s="102">
        <v>1</v>
      </c>
      <c r="O61" s="103">
        <v>1</v>
      </c>
    </row>
    <row r="62" spans="2:15" ht="27" customHeight="1" thickBot="1" x14ac:dyDescent="0.25">
      <c r="B62" s="246"/>
      <c r="C62" s="247"/>
      <c r="D62" s="245"/>
      <c r="E62" s="108" t="s">
        <v>347</v>
      </c>
      <c r="F62" s="109" t="s">
        <v>531</v>
      </c>
      <c r="G62" s="110" t="s">
        <v>348</v>
      </c>
      <c r="H62" s="110" t="s">
        <v>349</v>
      </c>
      <c r="I62" s="110" t="s">
        <v>346</v>
      </c>
      <c r="J62" s="110" t="s">
        <v>345</v>
      </c>
      <c r="K62" s="110" t="s">
        <v>344</v>
      </c>
      <c r="L62" s="110"/>
      <c r="M62" s="110"/>
      <c r="N62" s="111">
        <v>1</v>
      </c>
      <c r="O62" s="112">
        <v>0.8</v>
      </c>
    </row>
    <row r="63" spans="2:15" ht="15" customHeight="1" x14ac:dyDescent="0.2">
      <c r="B63" s="122" t="s">
        <v>48</v>
      </c>
      <c r="C63" s="137"/>
      <c r="D63" s="138"/>
      <c r="E63" s="139"/>
      <c r="F63" s="140"/>
      <c r="G63" s="141"/>
      <c r="H63" s="141"/>
      <c r="I63" s="141"/>
      <c r="J63" s="141"/>
      <c r="K63" s="141"/>
      <c r="L63" s="141"/>
      <c r="M63" s="141"/>
      <c r="N63" s="142">
        <f>SUM(N64:N85)</f>
        <v>22</v>
      </c>
      <c r="O63" s="143">
        <f>SUM(O64:O85)</f>
        <v>21.5</v>
      </c>
    </row>
    <row r="64" spans="2:15" ht="15" customHeight="1" x14ac:dyDescent="0.2">
      <c r="B64" s="237">
        <v>0</v>
      </c>
      <c r="C64" s="240" t="s">
        <v>350</v>
      </c>
      <c r="D64" s="243" t="s">
        <v>49</v>
      </c>
      <c r="E64" s="104" t="s">
        <v>351</v>
      </c>
      <c r="F64" s="105" t="s">
        <v>532</v>
      </c>
      <c r="G64" s="86" t="s">
        <v>352</v>
      </c>
      <c r="H64" s="86" t="s">
        <v>353</v>
      </c>
      <c r="I64" s="86" t="s">
        <v>354</v>
      </c>
      <c r="J64" s="86" t="s">
        <v>355</v>
      </c>
      <c r="K64" s="86"/>
      <c r="L64" s="86"/>
      <c r="M64" s="86"/>
      <c r="N64" s="106">
        <v>1</v>
      </c>
      <c r="O64" s="107">
        <v>1</v>
      </c>
    </row>
    <row r="65" spans="2:15" ht="15" customHeight="1" x14ac:dyDescent="0.2">
      <c r="B65" s="238"/>
      <c r="C65" s="241"/>
      <c r="D65" s="244"/>
      <c r="E65" s="104" t="s">
        <v>356</v>
      </c>
      <c r="F65" s="105" t="s">
        <v>533</v>
      </c>
      <c r="G65" s="86" t="s">
        <v>357</v>
      </c>
      <c r="H65" s="86" t="s">
        <v>358</v>
      </c>
      <c r="I65" s="86" t="s">
        <v>359</v>
      </c>
      <c r="J65" s="86" t="s">
        <v>354</v>
      </c>
      <c r="K65" s="86"/>
      <c r="L65" s="86"/>
      <c r="M65" s="86"/>
      <c r="N65" s="106">
        <v>1</v>
      </c>
      <c r="O65" s="107">
        <v>1</v>
      </c>
    </row>
    <row r="66" spans="2:15" ht="15" customHeight="1" x14ac:dyDescent="0.2">
      <c r="B66" s="238"/>
      <c r="C66" s="241"/>
      <c r="D66" s="243" t="s">
        <v>50</v>
      </c>
      <c r="E66" s="89" t="s">
        <v>360</v>
      </c>
      <c r="F66" s="90" t="s">
        <v>534</v>
      </c>
      <c r="G66" s="91" t="s">
        <v>361</v>
      </c>
      <c r="H66" s="91" t="s">
        <v>362</v>
      </c>
      <c r="I66" s="91" t="s">
        <v>363</v>
      </c>
      <c r="J66" s="91" t="s">
        <v>87</v>
      </c>
      <c r="K66" s="91"/>
      <c r="L66" s="91"/>
      <c r="M66" s="91"/>
      <c r="N66" s="92">
        <v>1</v>
      </c>
      <c r="O66" s="93">
        <v>1</v>
      </c>
    </row>
    <row r="67" spans="2:15" ht="15" customHeight="1" x14ac:dyDescent="0.2">
      <c r="B67" s="238"/>
      <c r="C67" s="241"/>
      <c r="D67" s="245"/>
      <c r="E67" s="104" t="s">
        <v>364</v>
      </c>
      <c r="F67" s="105" t="s">
        <v>535</v>
      </c>
      <c r="G67" s="86" t="s">
        <v>365</v>
      </c>
      <c r="H67" s="86" t="s">
        <v>366</v>
      </c>
      <c r="I67" s="86" t="s">
        <v>367</v>
      </c>
      <c r="J67" s="86" t="s">
        <v>368</v>
      </c>
      <c r="K67" s="86"/>
      <c r="L67" s="86"/>
      <c r="M67" s="86"/>
      <c r="N67" s="106">
        <v>1</v>
      </c>
      <c r="O67" s="107">
        <v>1</v>
      </c>
    </row>
    <row r="68" spans="2:15" ht="15" customHeight="1" x14ac:dyDescent="0.2">
      <c r="B68" s="238"/>
      <c r="C68" s="241"/>
      <c r="D68" s="245"/>
      <c r="E68" s="104" t="s">
        <v>364</v>
      </c>
      <c r="F68" s="105" t="s">
        <v>536</v>
      </c>
      <c r="G68" s="86" t="s">
        <v>369</v>
      </c>
      <c r="H68" s="86" t="s">
        <v>370</v>
      </c>
      <c r="I68" s="86" t="s">
        <v>371</v>
      </c>
      <c r="J68" s="86" t="s">
        <v>367</v>
      </c>
      <c r="K68" s="86" t="s">
        <v>372</v>
      </c>
      <c r="L68" s="86"/>
      <c r="M68" s="86"/>
      <c r="N68" s="106">
        <v>1</v>
      </c>
      <c r="O68" s="107">
        <v>1</v>
      </c>
    </row>
    <row r="69" spans="2:15" ht="15" customHeight="1" x14ac:dyDescent="0.2">
      <c r="B69" s="238"/>
      <c r="C69" s="241"/>
      <c r="D69" s="245"/>
      <c r="E69" s="104" t="s">
        <v>373</v>
      </c>
      <c r="F69" s="105" t="s">
        <v>537</v>
      </c>
      <c r="G69" s="86" t="s">
        <v>375</v>
      </c>
      <c r="H69" s="86" t="s">
        <v>376</v>
      </c>
      <c r="I69" s="86" t="s">
        <v>374</v>
      </c>
      <c r="J69" s="86" t="s">
        <v>377</v>
      </c>
      <c r="K69" s="86"/>
      <c r="L69" s="86"/>
      <c r="M69" s="86"/>
      <c r="N69" s="106">
        <v>1</v>
      </c>
      <c r="O69" s="107">
        <v>1</v>
      </c>
    </row>
    <row r="70" spans="2:15" ht="15" customHeight="1" x14ac:dyDescent="0.2">
      <c r="B70" s="239"/>
      <c r="C70" s="242"/>
      <c r="D70" s="244"/>
      <c r="E70" s="104" t="s">
        <v>373</v>
      </c>
      <c r="F70" s="105" t="s">
        <v>538</v>
      </c>
      <c r="G70" s="86" t="s">
        <v>378</v>
      </c>
      <c r="H70" s="86" t="s">
        <v>233</v>
      </c>
      <c r="I70" s="86" t="s">
        <v>377</v>
      </c>
      <c r="J70" s="86" t="s">
        <v>379</v>
      </c>
      <c r="K70" s="86"/>
      <c r="L70" s="86"/>
      <c r="M70" s="86"/>
      <c r="N70" s="106">
        <v>1</v>
      </c>
      <c r="O70" s="107">
        <v>1</v>
      </c>
    </row>
    <row r="71" spans="2:15" ht="15" customHeight="1" x14ac:dyDescent="0.2">
      <c r="B71" s="246" t="s">
        <v>380</v>
      </c>
      <c r="C71" s="247" t="s">
        <v>381</v>
      </c>
      <c r="D71" s="248" t="s">
        <v>51</v>
      </c>
      <c r="E71" s="113" t="s">
        <v>382</v>
      </c>
      <c r="F71" s="90" t="s">
        <v>539</v>
      </c>
      <c r="G71" s="114" t="s">
        <v>383</v>
      </c>
      <c r="H71" s="114" t="s">
        <v>384</v>
      </c>
      <c r="I71" s="114" t="s">
        <v>385</v>
      </c>
      <c r="J71" s="114" t="s">
        <v>386</v>
      </c>
      <c r="K71" s="114" t="s">
        <v>387</v>
      </c>
      <c r="L71" s="114" t="s">
        <v>87</v>
      </c>
      <c r="M71" s="114"/>
      <c r="N71" s="92">
        <v>1</v>
      </c>
      <c r="O71" s="93">
        <v>1</v>
      </c>
    </row>
    <row r="72" spans="2:15" ht="15" customHeight="1" x14ac:dyDescent="0.2">
      <c r="B72" s="246"/>
      <c r="C72" s="247"/>
      <c r="D72" s="245"/>
      <c r="E72" s="115" t="s">
        <v>393</v>
      </c>
      <c r="F72" s="84" t="s">
        <v>540</v>
      </c>
      <c r="G72" s="12" t="s">
        <v>394</v>
      </c>
      <c r="H72" s="12" t="s">
        <v>292</v>
      </c>
      <c r="I72" s="12" t="s">
        <v>395</v>
      </c>
      <c r="J72" s="12" t="s">
        <v>541</v>
      </c>
      <c r="K72" s="12" t="s">
        <v>87</v>
      </c>
      <c r="L72" s="12" t="s">
        <v>87</v>
      </c>
      <c r="M72" s="12"/>
      <c r="N72" s="87">
        <v>1</v>
      </c>
      <c r="O72" s="88">
        <v>1</v>
      </c>
    </row>
    <row r="73" spans="2:15" ht="15" customHeight="1" x14ac:dyDescent="0.2">
      <c r="B73" s="246"/>
      <c r="C73" s="247"/>
      <c r="D73" s="245"/>
      <c r="E73" s="115" t="s">
        <v>388</v>
      </c>
      <c r="F73" s="84" t="s">
        <v>542</v>
      </c>
      <c r="G73" s="12" t="s">
        <v>389</v>
      </c>
      <c r="H73" s="12" t="s">
        <v>390</v>
      </c>
      <c r="I73" s="12" t="s">
        <v>391</v>
      </c>
      <c r="J73" s="12" t="s">
        <v>392</v>
      </c>
      <c r="K73" s="12" t="s">
        <v>87</v>
      </c>
      <c r="L73" s="12" t="s">
        <v>87</v>
      </c>
      <c r="M73" s="12"/>
      <c r="N73" s="87">
        <v>1</v>
      </c>
      <c r="O73" s="88">
        <v>1</v>
      </c>
    </row>
    <row r="74" spans="2:15" ht="15" customHeight="1" x14ac:dyDescent="0.2">
      <c r="B74" s="246"/>
      <c r="C74" s="247"/>
      <c r="D74" s="245"/>
      <c r="E74" s="115" t="s">
        <v>396</v>
      </c>
      <c r="F74" s="84" t="s">
        <v>543</v>
      </c>
      <c r="G74" s="12" t="s">
        <v>397</v>
      </c>
      <c r="H74" s="12" t="s">
        <v>398</v>
      </c>
      <c r="I74" s="12" t="s">
        <v>399</v>
      </c>
      <c r="J74" s="12" t="s">
        <v>400</v>
      </c>
      <c r="K74" s="12"/>
      <c r="L74" s="12" t="s">
        <v>87</v>
      </c>
      <c r="M74" s="12"/>
      <c r="N74" s="87">
        <v>1</v>
      </c>
      <c r="O74" s="88">
        <v>1</v>
      </c>
    </row>
    <row r="75" spans="2:15" ht="15" customHeight="1" x14ac:dyDescent="0.2">
      <c r="B75" s="246"/>
      <c r="C75" s="247"/>
      <c r="D75" s="244"/>
      <c r="E75" s="115" t="s">
        <v>396</v>
      </c>
      <c r="F75" s="84" t="s">
        <v>544</v>
      </c>
      <c r="G75" s="12" t="s">
        <v>401</v>
      </c>
      <c r="H75" s="12" t="s">
        <v>402</v>
      </c>
      <c r="I75" s="12" t="s">
        <v>399</v>
      </c>
      <c r="J75" s="12" t="s">
        <v>403</v>
      </c>
      <c r="K75" s="12"/>
      <c r="L75" s="12" t="s">
        <v>87</v>
      </c>
      <c r="M75" s="12"/>
      <c r="N75" s="87">
        <v>1</v>
      </c>
      <c r="O75" s="88">
        <v>1</v>
      </c>
    </row>
    <row r="76" spans="2:15" ht="15" customHeight="1" x14ac:dyDescent="0.2">
      <c r="B76" s="246"/>
      <c r="C76" s="247"/>
      <c r="D76" s="248" t="s">
        <v>52</v>
      </c>
      <c r="E76" s="89" t="s">
        <v>404</v>
      </c>
      <c r="F76" s="90" t="s">
        <v>545</v>
      </c>
      <c r="G76" s="91" t="s">
        <v>405</v>
      </c>
      <c r="H76" s="91" t="s">
        <v>406</v>
      </c>
      <c r="I76" s="91" t="s">
        <v>407</v>
      </c>
      <c r="J76" s="91" t="s">
        <v>408</v>
      </c>
      <c r="K76" s="91" t="s">
        <v>87</v>
      </c>
      <c r="L76" s="91" t="s">
        <v>87</v>
      </c>
      <c r="M76" s="91"/>
      <c r="N76" s="92">
        <v>1</v>
      </c>
      <c r="O76" s="93">
        <v>1</v>
      </c>
    </row>
    <row r="77" spans="2:15" ht="15" customHeight="1" x14ac:dyDescent="0.2">
      <c r="B77" s="246"/>
      <c r="C77" s="247"/>
      <c r="D77" s="245"/>
      <c r="E77" s="115" t="s">
        <v>409</v>
      </c>
      <c r="F77" s="84" t="s">
        <v>546</v>
      </c>
      <c r="G77" s="12" t="s">
        <v>410</v>
      </c>
      <c r="H77" s="12" t="s">
        <v>411</v>
      </c>
      <c r="I77" s="12" t="s">
        <v>412</v>
      </c>
      <c r="J77" s="12" t="s">
        <v>413</v>
      </c>
      <c r="K77" s="12"/>
      <c r="L77" s="12" t="s">
        <v>87</v>
      </c>
      <c r="M77" s="12"/>
      <c r="N77" s="87">
        <v>1</v>
      </c>
      <c r="O77" s="88">
        <v>1</v>
      </c>
    </row>
    <row r="78" spans="2:15" ht="15" customHeight="1" x14ac:dyDescent="0.2">
      <c r="B78" s="246"/>
      <c r="C78" s="247"/>
      <c r="D78" s="245"/>
      <c r="E78" s="115" t="s">
        <v>414</v>
      </c>
      <c r="F78" s="84" t="s">
        <v>547</v>
      </c>
      <c r="G78" s="12" t="s">
        <v>415</v>
      </c>
      <c r="H78" s="12" t="s">
        <v>416</v>
      </c>
      <c r="I78" s="12" t="s">
        <v>417</v>
      </c>
      <c r="J78" s="12" t="s">
        <v>418</v>
      </c>
      <c r="K78" s="12" t="s">
        <v>419</v>
      </c>
      <c r="L78" s="12" t="s">
        <v>87</v>
      </c>
      <c r="M78" s="12"/>
      <c r="N78" s="87">
        <v>1</v>
      </c>
      <c r="O78" s="88">
        <v>1</v>
      </c>
    </row>
    <row r="79" spans="2:15" ht="15" customHeight="1" x14ac:dyDescent="0.2">
      <c r="B79" s="246"/>
      <c r="C79" s="247"/>
      <c r="D79" s="244"/>
      <c r="E79" s="144" t="s">
        <v>548</v>
      </c>
      <c r="F79" s="105" t="s">
        <v>549</v>
      </c>
      <c r="G79" s="12" t="s">
        <v>420</v>
      </c>
      <c r="H79" s="12" t="s">
        <v>421</v>
      </c>
      <c r="I79" s="12" t="s">
        <v>422</v>
      </c>
      <c r="J79" s="145" t="s">
        <v>550</v>
      </c>
      <c r="K79" s="145" t="s">
        <v>551</v>
      </c>
      <c r="L79" s="12"/>
      <c r="M79" s="12"/>
      <c r="N79" s="87">
        <v>1</v>
      </c>
      <c r="O79" s="88">
        <v>1</v>
      </c>
    </row>
    <row r="80" spans="2:15" ht="15" customHeight="1" x14ac:dyDescent="0.25">
      <c r="B80" s="129" t="s">
        <v>423</v>
      </c>
      <c r="C80" s="130" t="s">
        <v>424</v>
      </c>
      <c r="D80" s="146" t="s">
        <v>53</v>
      </c>
      <c r="E80" s="132" t="s">
        <v>425</v>
      </c>
      <c r="F80" s="133" t="s">
        <v>552</v>
      </c>
      <c r="G80" s="134" t="s">
        <v>426</v>
      </c>
      <c r="H80" s="134" t="s">
        <v>427</v>
      </c>
      <c r="I80" s="134" t="s">
        <v>428</v>
      </c>
      <c r="J80" s="134" t="s">
        <v>429</v>
      </c>
      <c r="K80" s="134" t="s">
        <v>430</v>
      </c>
      <c r="L80" s="134"/>
      <c r="M80" s="134"/>
      <c r="N80" s="135">
        <v>1</v>
      </c>
      <c r="O80" s="136">
        <v>1</v>
      </c>
    </row>
    <row r="81" spans="2:15" ht="15" customHeight="1" x14ac:dyDescent="0.2">
      <c r="B81" s="251" t="s">
        <v>431</v>
      </c>
      <c r="C81" s="250" t="s">
        <v>432</v>
      </c>
      <c r="D81" s="248" t="s">
        <v>54</v>
      </c>
      <c r="E81" s="99" t="s">
        <v>433</v>
      </c>
      <c r="F81" s="100" t="s">
        <v>553</v>
      </c>
      <c r="G81" s="101" t="s">
        <v>434</v>
      </c>
      <c r="H81" s="101" t="s">
        <v>68</v>
      </c>
      <c r="I81" s="101" t="s">
        <v>435</v>
      </c>
      <c r="J81" s="101" t="s">
        <v>436</v>
      </c>
      <c r="K81" s="101" t="s">
        <v>437</v>
      </c>
      <c r="L81" s="101" t="s">
        <v>438</v>
      </c>
      <c r="M81" s="101" t="s">
        <v>439</v>
      </c>
      <c r="N81" s="102">
        <v>1</v>
      </c>
      <c r="O81" s="103">
        <v>1</v>
      </c>
    </row>
    <row r="82" spans="2:15" ht="15" customHeight="1" x14ac:dyDescent="0.2">
      <c r="B82" s="246"/>
      <c r="C82" s="247"/>
      <c r="D82" s="245"/>
      <c r="E82" s="104" t="s">
        <v>433</v>
      </c>
      <c r="F82" s="105" t="s">
        <v>554</v>
      </c>
      <c r="G82" s="116" t="s">
        <v>440</v>
      </c>
      <c r="H82" s="116" t="s">
        <v>441</v>
      </c>
      <c r="I82" s="116" t="s">
        <v>435</v>
      </c>
      <c r="J82" s="116" t="s">
        <v>436</v>
      </c>
      <c r="K82" s="116" t="s">
        <v>437</v>
      </c>
      <c r="L82" s="116" t="s">
        <v>438</v>
      </c>
      <c r="M82" s="116" t="s">
        <v>439</v>
      </c>
      <c r="N82" s="106">
        <v>1</v>
      </c>
      <c r="O82" s="107">
        <v>0.5</v>
      </c>
    </row>
    <row r="83" spans="2:15" ht="15" customHeight="1" x14ac:dyDescent="0.2">
      <c r="B83" s="246"/>
      <c r="C83" s="247"/>
      <c r="D83" s="245"/>
      <c r="E83" s="104" t="s">
        <v>433</v>
      </c>
      <c r="F83" s="105" t="s">
        <v>555</v>
      </c>
      <c r="G83" s="86" t="s">
        <v>442</v>
      </c>
      <c r="H83" s="86" t="s">
        <v>443</v>
      </c>
      <c r="I83" s="86" t="s">
        <v>435</v>
      </c>
      <c r="J83" s="86" t="s">
        <v>436</v>
      </c>
      <c r="K83" s="86" t="s">
        <v>437</v>
      </c>
      <c r="L83" s="86" t="s">
        <v>438</v>
      </c>
      <c r="M83" s="86" t="s">
        <v>439</v>
      </c>
      <c r="N83" s="106">
        <v>1</v>
      </c>
      <c r="O83" s="107">
        <v>1</v>
      </c>
    </row>
    <row r="84" spans="2:15" ht="15" customHeight="1" x14ac:dyDescent="0.2">
      <c r="B84" s="246"/>
      <c r="C84" s="247"/>
      <c r="D84" s="244"/>
      <c r="E84" s="108" t="s">
        <v>444</v>
      </c>
      <c r="F84" s="109" t="s">
        <v>556</v>
      </c>
      <c r="G84" s="110" t="s">
        <v>445</v>
      </c>
      <c r="H84" s="110" t="s">
        <v>446</v>
      </c>
      <c r="I84" s="110" t="s">
        <v>447</v>
      </c>
      <c r="J84" s="110" t="s">
        <v>448</v>
      </c>
      <c r="K84" s="110" t="s">
        <v>449</v>
      </c>
      <c r="L84" s="110" t="s">
        <v>87</v>
      </c>
      <c r="M84" s="110" t="s">
        <v>87</v>
      </c>
      <c r="N84" s="111">
        <v>1</v>
      </c>
      <c r="O84" s="112">
        <v>1</v>
      </c>
    </row>
    <row r="85" spans="2:15" ht="15" customHeight="1" thickBot="1" x14ac:dyDescent="0.25">
      <c r="B85" s="147" t="s">
        <v>450</v>
      </c>
      <c r="C85" s="148" t="s">
        <v>451</v>
      </c>
      <c r="D85" s="149" t="s">
        <v>55</v>
      </c>
      <c r="E85" s="150" t="s">
        <v>452</v>
      </c>
      <c r="F85" s="151" t="s">
        <v>557</v>
      </c>
      <c r="G85" s="152" t="s">
        <v>453</v>
      </c>
      <c r="H85" s="152" t="s">
        <v>454</v>
      </c>
      <c r="I85" s="152" t="s">
        <v>455</v>
      </c>
      <c r="J85" s="152" t="s">
        <v>456</v>
      </c>
      <c r="K85" s="152" t="s">
        <v>457</v>
      </c>
      <c r="L85" s="152" t="s">
        <v>458</v>
      </c>
      <c r="M85" s="152" t="s">
        <v>459</v>
      </c>
      <c r="N85" s="153">
        <v>1</v>
      </c>
      <c r="O85" s="154">
        <v>1</v>
      </c>
    </row>
    <row r="86" spans="2:15" ht="15" customHeight="1" thickBot="1" x14ac:dyDescent="0.25">
      <c r="B86" s="235" t="s">
        <v>460</v>
      </c>
      <c r="C86" s="236"/>
      <c r="D86" s="155"/>
      <c r="E86" s="155"/>
      <c r="F86" s="156"/>
      <c r="G86" s="155"/>
      <c r="H86" s="155"/>
      <c r="I86" s="155"/>
      <c r="J86" s="155"/>
      <c r="K86" s="155"/>
      <c r="L86" s="155"/>
      <c r="M86" s="155"/>
      <c r="N86" s="157">
        <f>N3+N24+N45+N63</f>
        <v>79</v>
      </c>
      <c r="O86" s="157">
        <f>O3+O24+O45+O63</f>
        <v>76.3</v>
      </c>
    </row>
    <row r="87" spans="2:15" ht="15" customHeight="1" thickTop="1" x14ac:dyDescent="0.2">
      <c r="B87" s="46"/>
      <c r="C87" s="47" t="s">
        <v>461</v>
      </c>
      <c r="D87" s="48"/>
      <c r="E87" s="49"/>
      <c r="F87" s="73"/>
      <c r="G87" s="48"/>
      <c r="H87" s="48"/>
      <c r="I87" s="48"/>
      <c r="J87" s="48"/>
      <c r="K87" s="48"/>
      <c r="L87" s="48"/>
      <c r="M87" s="48"/>
      <c r="N87" s="48"/>
      <c r="O87" s="48"/>
    </row>
    <row r="88" spans="2:15" ht="15" customHeight="1" x14ac:dyDescent="0.2">
      <c r="B88" s="50"/>
      <c r="C88" s="51" t="s">
        <v>462</v>
      </c>
    </row>
    <row r="89" spans="2:15" x14ac:dyDescent="0.2">
      <c r="B89" s="53"/>
      <c r="C89" s="47" t="s">
        <v>463</v>
      </c>
    </row>
    <row r="90" spans="2:15" x14ac:dyDescent="0.2">
      <c r="B90" s="54"/>
    </row>
    <row r="91" spans="2:15" x14ac:dyDescent="0.2">
      <c r="B91" s="55"/>
    </row>
  </sheetData>
  <mergeCells count="46">
    <mergeCell ref="B36:B40"/>
    <mergeCell ref="C36:C40"/>
    <mergeCell ref="D36:D40"/>
    <mergeCell ref="B41:B43"/>
    <mergeCell ref="C41:C43"/>
    <mergeCell ref="D41:D43"/>
    <mergeCell ref="B25:B35"/>
    <mergeCell ref="C25:C35"/>
    <mergeCell ref="D25:D30"/>
    <mergeCell ref="D31:D32"/>
    <mergeCell ref="D33:D35"/>
    <mergeCell ref="B1:C2"/>
    <mergeCell ref="D1:O1"/>
    <mergeCell ref="I2:M2"/>
    <mergeCell ref="B4:B23"/>
    <mergeCell ref="C4:C23"/>
    <mergeCell ref="D4:D11"/>
    <mergeCell ref="D12:D17"/>
    <mergeCell ref="D18:D23"/>
    <mergeCell ref="B46:B48"/>
    <mergeCell ref="C46:C48"/>
    <mergeCell ref="D46:D48"/>
    <mergeCell ref="B49:B51"/>
    <mergeCell ref="C49:C51"/>
    <mergeCell ref="D49:D51"/>
    <mergeCell ref="B52:B54"/>
    <mergeCell ref="C52:C54"/>
    <mergeCell ref="D52:D54"/>
    <mergeCell ref="B55:B58"/>
    <mergeCell ref="C55:C58"/>
    <mergeCell ref="D55:D58"/>
    <mergeCell ref="B61:B62"/>
    <mergeCell ref="C61:C62"/>
    <mergeCell ref="D61:D62"/>
    <mergeCell ref="B81:B84"/>
    <mergeCell ref="C81:C84"/>
    <mergeCell ref="D81:D84"/>
    <mergeCell ref="B86:C86"/>
    <mergeCell ref="B64:B70"/>
    <mergeCell ref="C64:C70"/>
    <mergeCell ref="D64:D65"/>
    <mergeCell ref="D66:D70"/>
    <mergeCell ref="B71:B79"/>
    <mergeCell ref="C71:C79"/>
    <mergeCell ref="D71:D75"/>
    <mergeCell ref="D76:D79"/>
  </mergeCells>
  <pageMargins left="0.39370078740157483" right="0.39370078740157483" top="0.39370078740157483" bottom="0.39370078740157483" header="0" footer="0"/>
  <pageSetup paperSize="8" scale="6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Área'!A17</f>
        <v>JA - Cpl. Euskadi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Consultores!G55</f>
        <v>GARCIA HERBOSA</v>
      </c>
      <c r="C11" s="29" t="str">
        <f>Consultores!H55</f>
        <v>José Luis</v>
      </c>
      <c r="D11" s="186">
        <f>(D$16/'Consultores por Área'!$C$17)*Consultores!$O55</f>
        <v>132.00000000000003</v>
      </c>
      <c r="E11" s="215">
        <f>(E$16/'Consultores por Área'!$C$17)*Consultores!$O55</f>
        <v>184.00000000000003</v>
      </c>
      <c r="F11" s="193">
        <f>(F$16/'Consultores por Área'!$C$17)*Consultores!$O55</f>
        <v>7</v>
      </c>
      <c r="G11" s="194">
        <f>(G$16/'Consultores por Área'!$C$17)*Consultores!$O55</f>
        <v>8</v>
      </c>
      <c r="H11" s="194">
        <f>(H$16/'Consultores por Área'!$C$17)*Consultores!$O55</f>
        <v>2</v>
      </c>
      <c r="I11" s="194">
        <f>(I$16/'Consultores por Área'!$C$17)*Consultores!$O55</f>
        <v>7</v>
      </c>
      <c r="J11" s="195">
        <f>(J$16/'Consultores por Área'!$C$17)*Consultores!$O55</f>
        <v>5</v>
      </c>
      <c r="K11" s="187">
        <f>(K$16/'Consultores por Área'!$C$17)*Consultores!$O55</f>
        <v>20</v>
      </c>
      <c r="L11" s="177">
        <f>(L$16/'Consultores por Área'!$C$17)*Consultores!$O55</f>
        <v>13</v>
      </c>
      <c r="M11" s="177">
        <f>(M$16/'Consultores por Área'!$C$17)*Consultores!$O55</f>
        <v>104.99999999999999</v>
      </c>
      <c r="N11" s="177">
        <f>(N$16/'Consultores por Área'!$C$17)*Consultores!$O55</f>
        <v>33.000000000000007</v>
      </c>
      <c r="O11" s="196">
        <f>(O$16/'Consultores por Área'!$C$17)*Consultores!$O55</f>
        <v>1</v>
      </c>
      <c r="P11" s="191">
        <f>(P$16/'Consultores por Área'!$C$17)*Consultores!$O55</f>
        <v>1</v>
      </c>
    </row>
    <row r="12" spans="1:16" ht="30" customHeight="1" x14ac:dyDescent="0.25">
      <c r="B12" s="29" t="str">
        <f>Consultores!G56</f>
        <v>OCHOA ARTANO</v>
      </c>
      <c r="C12" s="29" t="str">
        <f>Consultores!H56</f>
        <v>Isabel</v>
      </c>
      <c r="D12" s="186">
        <f>(D$16/'Consultores por Área'!$C$17)*Consultores!$O56</f>
        <v>79.200000000000017</v>
      </c>
      <c r="E12" s="215">
        <f>(E$16/'Consultores por Área'!$C$17)*Consultores!$O56</f>
        <v>110.40000000000002</v>
      </c>
      <c r="F12" s="198">
        <f>(F$16/'Consultores por Área'!$C$17)*Consultores!$O56</f>
        <v>4.2</v>
      </c>
      <c r="G12" s="199">
        <f>(G$16/'Consultores por Área'!$C$17)*Consultores!$O56</f>
        <v>4.8</v>
      </c>
      <c r="H12" s="199">
        <f>(H$16/'Consultores por Área'!$C$17)*Consultores!$O56</f>
        <v>1.2</v>
      </c>
      <c r="I12" s="199">
        <f>(I$16/'Consultores por Área'!$C$17)*Consultores!$O56</f>
        <v>4.2</v>
      </c>
      <c r="J12" s="200">
        <f>(J$16/'Consultores por Área'!$C$17)*Consultores!$O56</f>
        <v>3</v>
      </c>
      <c r="K12" s="187">
        <f>(K$16/'Consultores por Área'!$C$17)*Consultores!$O56</f>
        <v>12</v>
      </c>
      <c r="L12" s="177">
        <f>(L$16/'Consultores por Área'!$C$17)*Consultores!$O56</f>
        <v>7.8</v>
      </c>
      <c r="M12" s="177">
        <f>(M$16/'Consultores por Área'!$C$17)*Consultores!$O56</f>
        <v>62.999999999999986</v>
      </c>
      <c r="N12" s="177">
        <f>(N$16/'Consultores por Área'!$C$17)*Consultores!$O56</f>
        <v>19.800000000000004</v>
      </c>
      <c r="O12" s="196">
        <f>(O$16/'Consultores por Área'!$C$17)*Consultores!$O56</f>
        <v>0.6</v>
      </c>
      <c r="P12" s="191">
        <f>(P$16/'Consultores por Área'!$C$17)*Consultores!$O56</f>
        <v>0.6</v>
      </c>
    </row>
    <row r="13" spans="1:16" ht="30" customHeight="1" x14ac:dyDescent="0.25">
      <c r="B13" s="29" t="str">
        <f>Consultores!G57</f>
        <v>SISTIAGA OCHOA</v>
      </c>
      <c r="C13" s="29" t="str">
        <f>Consultores!H57</f>
        <v>Jon Mikel</v>
      </c>
      <c r="D13" s="228">
        <f>(D$16/'Consultores por Área'!$C$17)*Consultores!$O57</f>
        <v>132.00000000000003</v>
      </c>
      <c r="E13" s="229">
        <f>(E$16/'Consultores por Área'!$C$17)*Consultores!$O57</f>
        <v>184.00000000000003</v>
      </c>
      <c r="F13" s="224">
        <f>(F$16/'Consultores por Área'!$C$17)*Consultores!$O57</f>
        <v>7</v>
      </c>
      <c r="G13" s="225">
        <f>(G$16/'Consultores por Área'!$C$17)*Consultores!$O57</f>
        <v>8</v>
      </c>
      <c r="H13" s="225">
        <f>(H$16/'Consultores por Área'!$C$17)*Consultores!$O57</f>
        <v>2</v>
      </c>
      <c r="I13" s="225">
        <f>(I$16/'Consultores por Área'!$C$17)*Consultores!$O57</f>
        <v>7</v>
      </c>
      <c r="J13" s="230">
        <f>(J$16/'Consultores por Área'!$C$17)*Consultores!$O57</f>
        <v>5</v>
      </c>
      <c r="K13" s="226">
        <f>(K$16/'Consultores por Área'!$C$17)*Consultores!$O57</f>
        <v>20</v>
      </c>
      <c r="L13" s="227">
        <f>(L$16/'Consultores por Área'!$C$17)*Consultores!$O57</f>
        <v>13</v>
      </c>
      <c r="M13" s="227">
        <f>(M$16/'Consultores por Área'!$C$17)*Consultores!$O57</f>
        <v>104.99999999999999</v>
      </c>
      <c r="N13" s="227">
        <f>(N$16/'Consultores por Área'!$C$17)*Consultores!$O57</f>
        <v>33.000000000000007</v>
      </c>
      <c r="O13" s="231">
        <f>(O$16/'Consultores por Área'!$C$17)*Consultores!$O57</f>
        <v>1</v>
      </c>
      <c r="P13" s="191">
        <f>(P$16/'Consultores por Área'!$C$17)*Consultores!$O57</f>
        <v>1</v>
      </c>
    </row>
    <row r="14" spans="1:16" ht="30" customHeight="1" x14ac:dyDescent="0.25">
      <c r="B14" s="29" t="str">
        <f>Consultores!G58</f>
        <v>MARTÍNEZ MAULEÓN</v>
      </c>
      <c r="C14" s="29" t="str">
        <f>Consultores!H58</f>
        <v>Saioa</v>
      </c>
      <c r="D14" s="186">
        <f>(D$16/'Consultores por Área'!$C$17)*Consultores!$O58</f>
        <v>132.00000000000003</v>
      </c>
      <c r="E14" s="215">
        <f>(E$16/'Consultores por Área'!$C$17)*Consultores!$O58</f>
        <v>184.00000000000003</v>
      </c>
      <c r="F14" s="198">
        <f>(F$16/'Consultores por Área'!$C$17)*Consultores!$O58</f>
        <v>7</v>
      </c>
      <c r="G14" s="199">
        <f>(G$16/'Consultores por Área'!$C$17)*Consultores!$O58</f>
        <v>8</v>
      </c>
      <c r="H14" s="199">
        <f>(H$16/'Consultores por Área'!$C$17)*Consultores!$O58</f>
        <v>2</v>
      </c>
      <c r="I14" s="199">
        <f>(I$16/'Consultores por Área'!$C$17)*Consultores!$O58</f>
        <v>7</v>
      </c>
      <c r="J14" s="200">
        <f>(J$16/'Consultores por Área'!$C$17)*Consultores!$O58</f>
        <v>5</v>
      </c>
      <c r="K14" s="187">
        <f>(K$16/'Consultores por Área'!$C$17)*Consultores!$O58</f>
        <v>20</v>
      </c>
      <c r="L14" s="177">
        <f>(L$16/'Consultores por Área'!$C$17)*Consultores!$O58</f>
        <v>13</v>
      </c>
      <c r="M14" s="177">
        <f>(M$16/'Consultores por Área'!$C$17)*Consultores!$O58</f>
        <v>104.99999999999999</v>
      </c>
      <c r="N14" s="177">
        <f>(N$16/'Consultores por Área'!$C$17)*Consultores!$O58</f>
        <v>33.000000000000007</v>
      </c>
      <c r="O14" s="196">
        <f>(O$16/'Consultores por Área'!$C$17)*Consultores!$O58</f>
        <v>1</v>
      </c>
      <c r="P14" s="191">
        <f>(P$16/'Consultores por Área'!$C$17)*Consultores!$O58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475.20000000000005</v>
      </c>
      <c r="E15" s="215">
        <f t="shared" si="0"/>
        <v>662.40000000000009</v>
      </c>
      <c r="F15" s="198">
        <f t="shared" si="0"/>
        <v>25.2</v>
      </c>
      <c r="G15" s="201">
        <f t="shared" si="0"/>
        <v>28.8</v>
      </c>
      <c r="H15" s="176">
        <f t="shared" si="0"/>
        <v>7.2</v>
      </c>
      <c r="I15" s="176">
        <f t="shared" si="0"/>
        <v>25.2</v>
      </c>
      <c r="J15" s="176">
        <f t="shared" si="0"/>
        <v>18</v>
      </c>
      <c r="K15" s="175">
        <f t="shared" si="0"/>
        <v>72</v>
      </c>
      <c r="L15" s="177">
        <f t="shared" si="0"/>
        <v>46.8</v>
      </c>
      <c r="M15" s="177">
        <f t="shared" si="0"/>
        <v>377.99999999999994</v>
      </c>
      <c r="N15" s="177">
        <f t="shared" si="0"/>
        <v>118.80000000000001</v>
      </c>
      <c r="O15" s="196">
        <f t="shared" si="0"/>
        <v>3.6</v>
      </c>
      <c r="P15" s="191">
        <f t="shared" si="0"/>
        <v>3.6</v>
      </c>
    </row>
    <row r="16" spans="1:16" ht="30" customHeight="1" thickBot="1" x14ac:dyDescent="0.3">
      <c r="B16" s="278" t="s">
        <v>26</v>
      </c>
      <c r="C16" s="279"/>
      <c r="D16" s="216">
        <f>Norte!D14</f>
        <v>475.2000000000001</v>
      </c>
      <c r="E16" s="217">
        <f>Norte!E14</f>
        <v>662.40000000000009</v>
      </c>
      <c r="F16" s="204">
        <f>Norte!F14</f>
        <v>25.2</v>
      </c>
      <c r="G16" s="205">
        <f>Norte!G14</f>
        <v>28.8</v>
      </c>
      <c r="H16" s="206">
        <f>Norte!H14</f>
        <v>7.2</v>
      </c>
      <c r="I16" s="206">
        <f>Norte!I14</f>
        <v>25.2</v>
      </c>
      <c r="J16" s="207">
        <f>Norte!J14</f>
        <v>18</v>
      </c>
      <c r="K16" s="204">
        <f>Norte!K14</f>
        <v>72</v>
      </c>
      <c r="L16" s="208">
        <f>Norte!L14</f>
        <v>46.800000000000004</v>
      </c>
      <c r="M16" s="208">
        <f>Norte!M14</f>
        <v>377.99999999999994</v>
      </c>
      <c r="N16" s="208">
        <f>Norte!N14</f>
        <v>118.80000000000003</v>
      </c>
      <c r="O16" s="209">
        <f>Norte!O14</f>
        <v>3.6</v>
      </c>
      <c r="P16" s="185">
        <f>'Consultores por Área'!C17</f>
        <v>3.6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5" unlocked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Área'!A18</f>
        <v>LA - Cpl. Cantabria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Consultores!G59</f>
        <v>DIEGO LAVIN</v>
      </c>
      <c r="C11" s="29" t="str">
        <f>Consultores!H59</f>
        <v>Roberto</v>
      </c>
      <c r="D11" s="186">
        <f>(D$13/'Consultores por Área'!$C$18)*Consultores!$O59</f>
        <v>132.00000000000003</v>
      </c>
      <c r="E11" s="215">
        <f>(E$13/'Consultores por Área'!$C$18)*Consultores!$O59</f>
        <v>184</v>
      </c>
      <c r="F11" s="193">
        <f>(F$13/'Consultores por Área'!$C$18)*Consultores!$O59</f>
        <v>7</v>
      </c>
      <c r="G11" s="194">
        <f>(G$13/'Consultores por Área'!$C$18)*Consultores!$O59</f>
        <v>8</v>
      </c>
      <c r="H11" s="194">
        <f>(H$13/'Consultores por Área'!$C$18)*Consultores!$O59</f>
        <v>2</v>
      </c>
      <c r="I11" s="194">
        <f>(I$13/'Consultores por Área'!$C$18)*Consultores!$O59</f>
        <v>7</v>
      </c>
      <c r="J11" s="195">
        <f>(J$13/'Consultores por Área'!$C$18)*Consultores!$O59</f>
        <v>5</v>
      </c>
      <c r="K11" s="187">
        <f>(K$13/'Consultores por Área'!$C$18)*Consultores!$O59</f>
        <v>20</v>
      </c>
      <c r="L11" s="177">
        <f>(L$13/'Consultores por Área'!$C$18)*Consultores!$O59</f>
        <v>13</v>
      </c>
      <c r="M11" s="177">
        <f>(M$13/'Consultores por Área'!$C$18)*Consultores!$O59</f>
        <v>105</v>
      </c>
      <c r="N11" s="177">
        <f>(N$13/'Consultores por Área'!$C$18)*Consultores!$O59</f>
        <v>33.000000000000007</v>
      </c>
      <c r="O11" s="196">
        <f>(O$13/'Consultores por Área'!$C$18)*Consultores!$O59</f>
        <v>1</v>
      </c>
      <c r="P11" s="191">
        <f>(P$13/'Consultores por Área'!$C$18)*Consultores!$O59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Norte!D15</f>
        <v>132.00000000000003</v>
      </c>
      <c r="E13" s="217">
        <f>Norte!E15</f>
        <v>184</v>
      </c>
      <c r="F13" s="204">
        <f>Norte!F15</f>
        <v>7</v>
      </c>
      <c r="G13" s="205">
        <f>Norte!G15</f>
        <v>8</v>
      </c>
      <c r="H13" s="206">
        <f>Norte!H15</f>
        <v>2</v>
      </c>
      <c r="I13" s="206">
        <f>Norte!I15</f>
        <v>7</v>
      </c>
      <c r="J13" s="207">
        <f>Norte!J15</f>
        <v>5</v>
      </c>
      <c r="K13" s="204">
        <f>Norte!K15</f>
        <v>20</v>
      </c>
      <c r="L13" s="208">
        <f>Norte!L15</f>
        <v>13</v>
      </c>
      <c r="M13" s="208">
        <f>Norte!M15</f>
        <v>105</v>
      </c>
      <c r="N13" s="208">
        <f>Norte!N15</f>
        <v>33.000000000000007</v>
      </c>
      <c r="O13" s="209">
        <f>Norte!O15</f>
        <v>1</v>
      </c>
      <c r="P13" s="185">
        <f>'Consultores por Área'!C18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Área'!A19</f>
        <v>MA - Cpl. La Rioja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Consultores!G60</f>
        <v>FERNANDEZ BRAVO</v>
      </c>
      <c r="C11" s="29" t="str">
        <f>Consultores!H60</f>
        <v>Eduardo</v>
      </c>
      <c r="D11" s="186">
        <f>(D$13/'Consultores por Área'!$C$19)*Consultores!$O60</f>
        <v>132.00000000000003</v>
      </c>
      <c r="E11" s="215">
        <f>(E$13/'Consultores por Área'!$C$19)*Consultores!$O60</f>
        <v>184</v>
      </c>
      <c r="F11" s="193">
        <f>(F$13/'Consultores por Área'!$C$19)*Consultores!$O60</f>
        <v>7</v>
      </c>
      <c r="G11" s="194">
        <f>(G$13/'Consultores por Área'!$C$19)*Consultores!$O60</f>
        <v>8</v>
      </c>
      <c r="H11" s="194">
        <f>(H$13/'Consultores por Área'!$C$19)*Consultores!$O60</f>
        <v>2</v>
      </c>
      <c r="I11" s="194">
        <f>(I$13/'Consultores por Área'!$C$19)*Consultores!$O60</f>
        <v>7</v>
      </c>
      <c r="J11" s="195">
        <f>(J$13/'Consultores por Área'!$C$19)*Consultores!$O60</f>
        <v>5</v>
      </c>
      <c r="K11" s="187">
        <f>(K$13/'Consultores por Área'!$C$19)*Consultores!$O60</f>
        <v>20</v>
      </c>
      <c r="L11" s="177">
        <f>(L$13/'Consultores por Área'!$C$19)*Consultores!$O60</f>
        <v>13</v>
      </c>
      <c r="M11" s="177">
        <f>(M$13/'Consultores por Área'!$C$19)*Consultores!$O60</f>
        <v>105</v>
      </c>
      <c r="N11" s="177">
        <f>(N$13/'Consultores por Área'!$C$19)*Consultores!$O60</f>
        <v>33.000000000000007</v>
      </c>
      <c r="O11" s="196">
        <f>(O$13/'Consultores por Área'!$C$19)*Consultores!$O60</f>
        <v>1</v>
      </c>
      <c r="P11" s="191">
        <f>(P$13/'Consultores por Área'!$C$19)*Consultores!$O60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132.00000000000003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33.000000000000007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Norte!D16</f>
        <v>132.00000000000003</v>
      </c>
      <c r="E13" s="217">
        <f>Norte!E16</f>
        <v>184</v>
      </c>
      <c r="F13" s="204">
        <f>Norte!F16</f>
        <v>7</v>
      </c>
      <c r="G13" s="205">
        <f>Norte!G16</f>
        <v>8</v>
      </c>
      <c r="H13" s="206">
        <f>Norte!H16</f>
        <v>2</v>
      </c>
      <c r="I13" s="206">
        <f>Norte!I16</f>
        <v>7</v>
      </c>
      <c r="J13" s="207">
        <f>Norte!J16</f>
        <v>5</v>
      </c>
      <c r="K13" s="204">
        <f>Norte!K16</f>
        <v>20</v>
      </c>
      <c r="L13" s="208">
        <f>Norte!L16</f>
        <v>13</v>
      </c>
      <c r="M13" s="208">
        <f>Norte!M16</f>
        <v>105</v>
      </c>
      <c r="N13" s="208">
        <f>Norte!N16</f>
        <v>33.000000000000007</v>
      </c>
      <c r="O13" s="209">
        <f>Norte!O16</f>
        <v>1</v>
      </c>
      <c r="P13" s="185">
        <f>'Consultores por Área'!C19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2" unlockedFormula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P30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Área'!A20</f>
        <v>OA - Cpl. Navarra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s="13" customFormat="1" ht="30" customHeight="1" x14ac:dyDescent="0.25">
      <c r="A11" s="11"/>
      <c r="B11" s="29" t="str">
        <f>Consultores!G61</f>
        <v>GOÑI ALSUA</v>
      </c>
      <c r="C11" s="29" t="str">
        <f>Consultores!H61</f>
        <v>José Ignacio</v>
      </c>
      <c r="D11" s="186">
        <f>(D$14/'Consultores por Área'!$C$20)*Consultores!$O61</f>
        <v>132.00000000000003</v>
      </c>
      <c r="E11" s="215">
        <f>(E$14/'Consultores por Área'!$C$20)*Consultores!$O61</f>
        <v>184.00000000000003</v>
      </c>
      <c r="F11" s="193">
        <f>(F$14/'Consultores por Área'!$C$20)*Consultores!$O61</f>
        <v>7</v>
      </c>
      <c r="G11" s="194">
        <f>(G$14/'Consultores por Área'!$C$20)*Consultores!$O61</f>
        <v>8</v>
      </c>
      <c r="H11" s="194">
        <f>(H$14/'Consultores por Área'!$C$20)*Consultores!$O61</f>
        <v>2</v>
      </c>
      <c r="I11" s="194">
        <f>(I$14/'Consultores por Área'!$C$20)*Consultores!$O61</f>
        <v>7</v>
      </c>
      <c r="J11" s="195">
        <f>(J$14/'Consultores por Área'!$C$20)*Consultores!$O61</f>
        <v>5</v>
      </c>
      <c r="K11" s="187">
        <f>(K$14/'Consultores por Área'!$C$20)*Consultores!$O61</f>
        <v>20</v>
      </c>
      <c r="L11" s="177">
        <f>(L$14/'Consultores por Área'!$C$20)*Consultores!$O61</f>
        <v>13</v>
      </c>
      <c r="M11" s="177">
        <f>(M$14/'Consultores por Área'!$C$20)*Consultores!$O61</f>
        <v>104.99999999999999</v>
      </c>
      <c r="N11" s="177">
        <f>(N$14/'Consultores por Área'!$C$20)*Consultores!$O61</f>
        <v>33.000000000000007</v>
      </c>
      <c r="O11" s="196">
        <f>(O$14/'Consultores por Área'!$C$20)*Consultores!$O61</f>
        <v>1</v>
      </c>
      <c r="P11" s="191">
        <f>(P$14/'Consultores por Área'!$C$20)*Consultores!$O61</f>
        <v>1</v>
      </c>
    </row>
    <row r="12" spans="1:16" ht="30" customHeight="1" x14ac:dyDescent="0.25">
      <c r="B12" s="29" t="str">
        <f>Consultores!G62</f>
        <v>JIMENEZ BENITO</v>
      </c>
      <c r="C12" s="29" t="str">
        <f>Consultores!H62</f>
        <v>Silvia</v>
      </c>
      <c r="D12" s="186">
        <f>(D$14/'Consultores por Área'!$C$20)*Consultores!$O62</f>
        <v>105.60000000000002</v>
      </c>
      <c r="E12" s="215">
        <f>(E$14/'Consultores por Área'!$C$20)*Consultores!$O62</f>
        <v>147.20000000000002</v>
      </c>
      <c r="F12" s="198">
        <f>(F$14/'Consultores por Área'!$C$20)*Consultores!$O62</f>
        <v>5.6000000000000005</v>
      </c>
      <c r="G12" s="201">
        <f>(G$14/'Consultores por Área'!$C$20)*Consultores!$O62</f>
        <v>6.4</v>
      </c>
      <c r="H12" s="176">
        <f>(H$14/'Consultores por Área'!$C$20)*Consultores!$O62</f>
        <v>1.6</v>
      </c>
      <c r="I12" s="176">
        <f>(I$14/'Consultores por Área'!$C$20)*Consultores!$O62</f>
        <v>5.6000000000000005</v>
      </c>
      <c r="J12" s="176">
        <f>(J$14/'Consultores por Área'!$C$20)*Consultores!$O62</f>
        <v>4</v>
      </c>
      <c r="K12" s="175">
        <f>(K$14/'Consultores por Área'!$C$20)*Consultores!$O62</f>
        <v>16</v>
      </c>
      <c r="L12" s="177">
        <f>(L$14/'Consultores por Área'!$C$20)*Consultores!$O62</f>
        <v>10.4</v>
      </c>
      <c r="M12" s="177">
        <f>(M$14/'Consultores por Área'!$C$20)*Consultores!$O62</f>
        <v>84</v>
      </c>
      <c r="N12" s="177">
        <f>(N$14/'Consultores por Área'!$C$20)*Consultores!$O62</f>
        <v>26.400000000000006</v>
      </c>
      <c r="O12" s="196">
        <f>(O$14/'Consultores por Área'!$C$20)*Consultores!$O62</f>
        <v>0.8</v>
      </c>
      <c r="P12" s="191">
        <f>(P$14/'Consultores por Área'!$C$20)*Consultores!$O62</f>
        <v>0.8</v>
      </c>
    </row>
    <row r="13" spans="1:16" ht="30" customHeight="1" x14ac:dyDescent="0.25">
      <c r="B13" s="278" t="s">
        <v>25</v>
      </c>
      <c r="C13" s="279"/>
      <c r="D13" s="186">
        <f>SUM(D11:D12)</f>
        <v>237.60000000000005</v>
      </c>
      <c r="E13" s="215">
        <f t="shared" ref="E13:P13" si="0">SUM(E11:E12)</f>
        <v>331.20000000000005</v>
      </c>
      <c r="F13" s="198">
        <f t="shared" si="0"/>
        <v>12.600000000000001</v>
      </c>
      <c r="G13" s="201">
        <f t="shared" si="0"/>
        <v>14.4</v>
      </c>
      <c r="H13" s="176">
        <f t="shared" si="0"/>
        <v>3.6</v>
      </c>
      <c r="I13" s="176">
        <f t="shared" si="0"/>
        <v>12.600000000000001</v>
      </c>
      <c r="J13" s="176">
        <f t="shared" si="0"/>
        <v>9</v>
      </c>
      <c r="K13" s="175">
        <f t="shared" si="0"/>
        <v>36</v>
      </c>
      <c r="L13" s="177">
        <f t="shared" si="0"/>
        <v>23.4</v>
      </c>
      <c r="M13" s="177">
        <f t="shared" si="0"/>
        <v>189</v>
      </c>
      <c r="N13" s="177">
        <f t="shared" si="0"/>
        <v>59.400000000000013</v>
      </c>
      <c r="O13" s="196">
        <f t="shared" si="0"/>
        <v>1.8</v>
      </c>
      <c r="P13" s="191">
        <f t="shared" si="0"/>
        <v>1.8</v>
      </c>
    </row>
    <row r="14" spans="1:16" ht="30" customHeight="1" thickBot="1" x14ac:dyDescent="0.3">
      <c r="B14" s="278" t="s">
        <v>26</v>
      </c>
      <c r="C14" s="279"/>
      <c r="D14" s="216">
        <f>Norte!D17</f>
        <v>237.60000000000005</v>
      </c>
      <c r="E14" s="217">
        <f>Norte!E17</f>
        <v>331.20000000000005</v>
      </c>
      <c r="F14" s="204">
        <f>Norte!F17</f>
        <v>12.6</v>
      </c>
      <c r="G14" s="205">
        <f>Norte!G17</f>
        <v>14.4</v>
      </c>
      <c r="H14" s="206">
        <f>Norte!H17</f>
        <v>3.6</v>
      </c>
      <c r="I14" s="206">
        <f>Norte!I17</f>
        <v>12.6</v>
      </c>
      <c r="J14" s="207">
        <f>Norte!J17</f>
        <v>9</v>
      </c>
      <c r="K14" s="204">
        <f>Norte!K17</f>
        <v>36</v>
      </c>
      <c r="L14" s="208">
        <f>Norte!L17</f>
        <v>23.400000000000002</v>
      </c>
      <c r="M14" s="208">
        <f>Norte!M17</f>
        <v>188.99999999999997</v>
      </c>
      <c r="N14" s="208">
        <f>Norte!N17</f>
        <v>59.400000000000013</v>
      </c>
      <c r="O14" s="209">
        <f>Norte!O17</f>
        <v>1.8</v>
      </c>
      <c r="P14" s="185">
        <f>'Consultores por Área'!C20</f>
        <v>1.8</v>
      </c>
    </row>
    <row r="15" spans="1:16" ht="15" customHeight="1" thickTop="1" x14ac:dyDescent="0.25">
      <c r="C15" s="18"/>
      <c r="D15" s="19"/>
      <c r="E15" s="19"/>
      <c r="F15" s="20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15</v>
      </c>
      <c r="D16" s="22" t="s">
        <v>5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56</v>
      </c>
      <c r="C17" s="172"/>
      <c r="D17" s="22" t="s">
        <v>7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16</v>
      </c>
      <c r="C18" s="172"/>
      <c r="D18" s="23" t="s">
        <v>57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17</v>
      </c>
      <c r="C19" s="172"/>
      <c r="D19" s="23" t="s">
        <v>58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18</v>
      </c>
      <c r="C20" s="172"/>
      <c r="D20" s="23" t="s">
        <v>59</v>
      </c>
      <c r="E20" s="23"/>
      <c r="F20" s="19"/>
      <c r="G20" s="5"/>
      <c r="H20" s="5"/>
      <c r="I20" s="3"/>
      <c r="J20" s="3"/>
      <c r="K20" s="8"/>
      <c r="L20" s="3"/>
      <c r="M20" s="20"/>
      <c r="N20" s="20"/>
      <c r="O20" s="20"/>
    </row>
    <row r="21" spans="2:15" ht="15" customHeight="1" x14ac:dyDescent="0.25">
      <c r="B21" s="31" t="s">
        <v>19</v>
      </c>
      <c r="C21" s="172"/>
      <c r="D21" s="24" t="s">
        <v>60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1" t="s">
        <v>20</v>
      </c>
      <c r="C22" s="172"/>
      <c r="D22" s="24" t="s">
        <v>8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21</v>
      </c>
      <c r="C23" s="172"/>
      <c r="D23" s="25" t="s">
        <v>61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22</v>
      </c>
      <c r="C24" s="172"/>
      <c r="D24" s="25" t="s">
        <v>6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566</v>
      </c>
      <c r="C25" s="172"/>
      <c r="D25" s="25" t="s">
        <v>568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567</v>
      </c>
      <c r="C26" s="172"/>
      <c r="D26" s="25" t="s">
        <v>569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23</v>
      </c>
      <c r="C27" s="172"/>
      <c r="D27" s="25" t="s">
        <v>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/>
      <c r="C28" s="172"/>
      <c r="D28" s="172"/>
      <c r="E28" s="26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170" t="s">
        <v>565</v>
      </c>
      <c r="C29" s="5"/>
      <c r="D29" s="5"/>
      <c r="E29" s="59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6"/>
      <c r="C30" s="5"/>
      <c r="D30" s="5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</row>
  </sheetData>
  <sheetProtection password="CD30" sheet="1" objects="1" scenarios="1"/>
  <mergeCells count="9">
    <mergeCell ref="P9:P10"/>
    <mergeCell ref="B10:C10"/>
    <mergeCell ref="B13:C13"/>
    <mergeCell ref="B14:C14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3" unlocked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5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5.28515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467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">
        <v>559</v>
      </c>
      <c r="D11" s="218">
        <f>D$19*'Consultores por Área'!$C22/'Consultores por Área'!$C$21</f>
        <v>264</v>
      </c>
      <c r="E11" s="174">
        <f>E$19*'Consultores por Área'!$C22/'Consultores por Área'!$C$21</f>
        <v>368</v>
      </c>
      <c r="F11" s="175">
        <f>F$19*'Consultores por Área'!$C22/'Consultores por Área'!$C$21</f>
        <v>14</v>
      </c>
      <c r="G11" s="176">
        <f>G$19*'Consultores por Área'!$C22/'Consultores por Área'!$C$21</f>
        <v>16</v>
      </c>
      <c r="H11" s="176">
        <f>H$19*'Consultores por Área'!$C22/'Consultores por Área'!$C$21</f>
        <v>4</v>
      </c>
      <c r="I11" s="176">
        <f>I$19*'Consultores por Área'!$C22/'Consultores por Área'!$C$21</f>
        <v>14</v>
      </c>
      <c r="J11" s="176">
        <f>J$19*'Consultores por Área'!$C22/'Consultores por Área'!$C$21</f>
        <v>10</v>
      </c>
      <c r="K11" s="187">
        <f>K$19*'Consultores por Área'!$C22/'Consultores por Área'!$C$21</f>
        <v>40</v>
      </c>
      <c r="L11" s="188">
        <f>L$19*'Consultores por Área'!$C22/'Consultores por Área'!$C$21</f>
        <v>26</v>
      </c>
      <c r="M11" s="177">
        <f>M$19*'Consultores por Área'!$C22/'Consultores por Área'!$C$21</f>
        <v>210</v>
      </c>
      <c r="N11" s="177">
        <f>N$19*'Consultores por Área'!$C22/'Consultores por Área'!$C$21</f>
        <v>66</v>
      </c>
      <c r="O11" s="177">
        <f>O$19*'Consultores por Área'!$C22/'Consultores por Área'!$C$21</f>
        <v>2</v>
      </c>
      <c r="P11" s="191">
        <f>'Consultores por Área'!C22</f>
        <v>2</v>
      </c>
    </row>
    <row r="12" spans="2:16" ht="30" customHeight="1" x14ac:dyDescent="0.25">
      <c r="C12" s="29" t="str">
        <f>'Consultores por Área'!A23</f>
        <v>XA - Valencia - Castellón</v>
      </c>
      <c r="D12" s="218">
        <f>D$19*'Consultores por Área'!$C23/'Consultores por Área'!$C$21</f>
        <v>660</v>
      </c>
      <c r="E12" s="212">
        <f>E$19*'Consultores por Área'!$C23/'Consultores por Área'!$C$21</f>
        <v>920</v>
      </c>
      <c r="F12" s="219">
        <f>F$19*'Consultores por Área'!$C23/'Consultores por Área'!$C$21</f>
        <v>35</v>
      </c>
      <c r="G12" s="220">
        <f>G$19*'Consultores por Área'!$C23/'Consultores por Área'!$C$21</f>
        <v>40</v>
      </c>
      <c r="H12" s="220">
        <f>H$19*'Consultores por Área'!$C23/'Consultores por Área'!$C$21</f>
        <v>10</v>
      </c>
      <c r="I12" s="220">
        <f>I$19*'Consultores por Área'!$C23/'Consultores por Área'!$C$21</f>
        <v>35</v>
      </c>
      <c r="J12" s="220">
        <f>J$19*'Consultores por Área'!$C23/'Consultores por Área'!$C$21</f>
        <v>25</v>
      </c>
      <c r="K12" s="221">
        <f>K$19*'Consultores por Área'!$C23/'Consultores por Área'!$C$21</f>
        <v>100</v>
      </c>
      <c r="L12" s="222">
        <f>L$19*'Consultores por Área'!$C23/'Consultores por Área'!$C$21</f>
        <v>65</v>
      </c>
      <c r="M12" s="223">
        <f>M$19*'Consultores por Área'!$C23/'Consultores por Área'!$C$21</f>
        <v>525</v>
      </c>
      <c r="N12" s="223">
        <f>N$19*'Consultores por Área'!$C23/'Consultores por Área'!$C$21</f>
        <v>165</v>
      </c>
      <c r="O12" s="223">
        <f>O$19*'Consultores por Área'!$C23/'Consultores por Área'!$C$21</f>
        <v>5</v>
      </c>
      <c r="P12" s="191">
        <f>'Consultores por Área'!C23</f>
        <v>5</v>
      </c>
    </row>
    <row r="13" spans="2:16" ht="30" customHeight="1" x14ac:dyDescent="0.25">
      <c r="C13" s="29" t="str">
        <f>'Consultores por Área'!A24</f>
        <v>4A - Andalucía Occidental</v>
      </c>
      <c r="D13" s="218">
        <f>D$19*'Consultores por Área'!$C24/'Consultores por Área'!$C$21</f>
        <v>660</v>
      </c>
      <c r="E13" s="212">
        <f>E$19*'Consultores por Área'!$C24/'Consultores por Área'!$C$21</f>
        <v>920</v>
      </c>
      <c r="F13" s="219">
        <f>F$19*'Consultores por Área'!$C24/'Consultores por Área'!$C$21</f>
        <v>35</v>
      </c>
      <c r="G13" s="220">
        <f>G$19*'Consultores por Área'!$C24/'Consultores por Área'!$C$21</f>
        <v>40</v>
      </c>
      <c r="H13" s="220">
        <f>H$19*'Consultores por Área'!$C24/'Consultores por Área'!$C$21</f>
        <v>10</v>
      </c>
      <c r="I13" s="220">
        <f>I$19*'Consultores por Área'!$C24/'Consultores por Área'!$C$21</f>
        <v>35</v>
      </c>
      <c r="J13" s="220">
        <f>J$19*'Consultores por Área'!$C24/'Consultores por Área'!$C$21</f>
        <v>25</v>
      </c>
      <c r="K13" s="221">
        <f>K$19*'Consultores por Área'!$C24/'Consultores por Área'!$C$21</f>
        <v>100</v>
      </c>
      <c r="L13" s="222">
        <f>L$19*'Consultores por Área'!$C24/'Consultores por Área'!$C$21</f>
        <v>65</v>
      </c>
      <c r="M13" s="223">
        <f>M$19*'Consultores por Área'!$C24/'Consultores por Área'!$C$21</f>
        <v>525</v>
      </c>
      <c r="N13" s="223">
        <f>N$19*'Consultores por Área'!$C24/'Consultores por Área'!$C$21</f>
        <v>165</v>
      </c>
      <c r="O13" s="223">
        <f>O$19*'Consultores por Área'!$C24/'Consultores por Área'!$C$21</f>
        <v>5</v>
      </c>
      <c r="P13" s="191">
        <f>'Consultores por Área'!C24</f>
        <v>5</v>
      </c>
    </row>
    <row r="14" spans="2:16" ht="30" customHeight="1" x14ac:dyDescent="0.25">
      <c r="C14" s="29" t="str">
        <f>'Consultores por Área'!A25</f>
        <v>NA - Andalucía Oriental</v>
      </c>
      <c r="D14" s="173">
        <f>D$19*'Consultores por Área'!$C25/'Consultores por Área'!$C$21</f>
        <v>528</v>
      </c>
      <c r="E14" s="178">
        <f>E$19*'Consultores por Área'!$C25/'Consultores por Área'!$C$21</f>
        <v>736</v>
      </c>
      <c r="F14" s="224">
        <f>F$19*'Consultores por Área'!$C25/'Consultores por Área'!$C$21</f>
        <v>28</v>
      </c>
      <c r="G14" s="225">
        <f>G$19*'Consultores por Área'!$C25/'Consultores por Área'!$C$21</f>
        <v>32</v>
      </c>
      <c r="H14" s="225">
        <f>H$19*'Consultores por Área'!$C25/'Consultores por Área'!$C$21</f>
        <v>8</v>
      </c>
      <c r="I14" s="225">
        <f>I$19*'Consultores por Área'!$C25/'Consultores por Área'!$C$21</f>
        <v>28</v>
      </c>
      <c r="J14" s="225">
        <f>J$19*'Consultores por Área'!$C25/'Consultores por Área'!$C$21</f>
        <v>20</v>
      </c>
      <c r="K14" s="226">
        <f>K$19*'Consultores por Área'!$C25/'Consultores por Área'!$C$21</f>
        <v>80</v>
      </c>
      <c r="L14" s="222">
        <f>L$19*'Consultores por Área'!$C25/'Consultores por Área'!$C$21</f>
        <v>52</v>
      </c>
      <c r="M14" s="227">
        <f>M$19*'Consultores por Área'!$C25/'Consultores por Área'!$C$21</f>
        <v>420</v>
      </c>
      <c r="N14" s="227">
        <f>N$19*'Consultores por Área'!$C25/'Consultores por Área'!$C$21</f>
        <v>132</v>
      </c>
      <c r="O14" s="227">
        <f>O$19*'Consultores por Área'!$C25/'Consultores por Área'!$C$21</f>
        <v>4</v>
      </c>
      <c r="P14" s="191">
        <f>'Consultores por Área'!C25</f>
        <v>4</v>
      </c>
    </row>
    <row r="15" spans="2:16" ht="30" customHeight="1" x14ac:dyDescent="0.25">
      <c r="C15" s="29" t="str">
        <f>'Consultores por Área'!A26</f>
        <v>PA - Cpl. Murcia</v>
      </c>
      <c r="D15" s="218">
        <f>D$19*'Consultores por Área'!$C26/'Consultores por Área'!$C$21</f>
        <v>132</v>
      </c>
      <c r="E15" s="212">
        <f>E$19*'Consultores por Área'!$C26/'Consultores por Área'!$C$21</f>
        <v>184</v>
      </c>
      <c r="F15" s="219">
        <f>F$19*'Consultores por Área'!$C26/'Consultores por Área'!$C$21</f>
        <v>7</v>
      </c>
      <c r="G15" s="220">
        <f>G$19*'Consultores por Área'!$C26/'Consultores por Área'!$C$21</f>
        <v>8</v>
      </c>
      <c r="H15" s="220">
        <f>H$19*'Consultores por Área'!$C26/'Consultores por Área'!$C$21</f>
        <v>2</v>
      </c>
      <c r="I15" s="220">
        <f>I$19*'Consultores por Área'!$C26/'Consultores por Área'!$C$21</f>
        <v>7</v>
      </c>
      <c r="J15" s="220">
        <f>J$19*'Consultores por Área'!$C26/'Consultores por Área'!$C$21</f>
        <v>5</v>
      </c>
      <c r="K15" s="221">
        <f>K$19*'Consultores por Área'!$C26/'Consultores por Área'!$C$21</f>
        <v>20</v>
      </c>
      <c r="L15" s="222">
        <f>L$19*'Consultores por Área'!$C26/'Consultores por Área'!$C$21</f>
        <v>13</v>
      </c>
      <c r="M15" s="223">
        <f>M$19*'Consultores por Área'!$C26/'Consultores por Área'!$C$21</f>
        <v>105</v>
      </c>
      <c r="N15" s="223">
        <f>N$19*'Consultores por Área'!$C26/'Consultores por Área'!$C$21</f>
        <v>33</v>
      </c>
      <c r="O15" s="223">
        <f>O$19*'Consultores por Área'!$C26/'Consultores por Área'!$C$21</f>
        <v>1</v>
      </c>
      <c r="P15" s="191">
        <f>'Consultores por Área'!C26</f>
        <v>1</v>
      </c>
    </row>
    <row r="16" spans="2:16" ht="30" customHeight="1" x14ac:dyDescent="0.25">
      <c r="C16" s="29" t="str">
        <f>'Consultores por Área'!A27</f>
        <v>TA - Cpl. Canarias</v>
      </c>
      <c r="D16" s="218">
        <f>D$19*'Consultores por Área'!$C27/'Consultores por Área'!$C$21</f>
        <v>462</v>
      </c>
      <c r="E16" s="212">
        <f>E$19*'Consultores por Área'!$C27/'Consultores por Área'!$C$21</f>
        <v>644</v>
      </c>
      <c r="F16" s="175">
        <f>F$19*'Consultores por Área'!$C27/'Consultores por Área'!$C$21</f>
        <v>24.5</v>
      </c>
      <c r="G16" s="189">
        <f>G$19*'Consultores por Área'!$C27/'Consultores por Área'!$C$21</f>
        <v>28</v>
      </c>
      <c r="H16" s="189">
        <f>H$19*'Consultores por Área'!$C27/'Consultores por Área'!$C$21</f>
        <v>7</v>
      </c>
      <c r="I16" s="189">
        <f>I$19*'Consultores por Área'!$C27/'Consultores por Área'!$C$21</f>
        <v>24.5</v>
      </c>
      <c r="J16" s="189">
        <f>J$19*'Consultores por Área'!$C27/'Consultores por Área'!$C$21</f>
        <v>17.5</v>
      </c>
      <c r="K16" s="175">
        <f>K$19*'Consultores por Área'!$C27/'Consultores por Área'!$C$21</f>
        <v>70</v>
      </c>
      <c r="L16" s="190">
        <f>L$19*'Consultores por Área'!$C27/'Consultores por Área'!$C$21</f>
        <v>45.5</v>
      </c>
      <c r="M16" s="190">
        <f>M$19*'Consultores por Área'!$C27/'Consultores por Área'!$C$21</f>
        <v>367.5</v>
      </c>
      <c r="N16" s="190">
        <f>N$19*'Consultores por Área'!$C27/'Consultores por Área'!$C$21</f>
        <v>115.5</v>
      </c>
      <c r="O16" s="190">
        <f>O$19*'Consultores por Área'!$C27/'Consultores por Área'!$C$21</f>
        <v>3.5</v>
      </c>
      <c r="P16" s="191">
        <f>'Consultores por Área'!C27</f>
        <v>3.5</v>
      </c>
    </row>
    <row r="17" spans="3:16" ht="30" customHeight="1" x14ac:dyDescent="0.25">
      <c r="C17" s="29" t="str">
        <f>'Consultores por Área'!A28</f>
        <v>YA - Cpl. Illes Balears</v>
      </c>
      <c r="D17" s="218">
        <f>D$19*'Consultores por Área'!$C28/'Consultores por Área'!$C$21</f>
        <v>132</v>
      </c>
      <c r="E17" s="212">
        <f>E$19*'Consultores por Área'!$C28/'Consultores por Área'!$C$21</f>
        <v>184</v>
      </c>
      <c r="F17" s="175">
        <f>F$19*'Consultores por Área'!$C28/'Consultores por Área'!$C$21</f>
        <v>7</v>
      </c>
      <c r="G17" s="189">
        <f>G$19*'Consultores por Área'!$C28/'Consultores por Área'!$C$21</f>
        <v>8</v>
      </c>
      <c r="H17" s="189">
        <f>H$19*'Consultores por Área'!$C28/'Consultores por Área'!$C$21</f>
        <v>2</v>
      </c>
      <c r="I17" s="189">
        <f>I$19*'Consultores por Área'!$C28/'Consultores por Área'!$C$21</f>
        <v>7</v>
      </c>
      <c r="J17" s="189">
        <f>J$19*'Consultores por Área'!$C28/'Consultores por Área'!$C$21</f>
        <v>5</v>
      </c>
      <c r="K17" s="175">
        <f>K$19*'Consultores por Área'!$C28/'Consultores por Área'!$C$21</f>
        <v>20</v>
      </c>
      <c r="L17" s="190">
        <f>L$19*'Consultores por Área'!$C28/'Consultores por Área'!$C$21</f>
        <v>13</v>
      </c>
      <c r="M17" s="190">
        <f>M$19*'Consultores por Área'!$C28/'Consultores por Área'!$C$21</f>
        <v>105</v>
      </c>
      <c r="N17" s="190">
        <f>N$19*'Consultores por Área'!$C28/'Consultores por Área'!$C$21</f>
        <v>33</v>
      </c>
      <c r="O17" s="190">
        <f>O$19*'Consultores por Área'!$C28/'Consultores por Área'!$C$21</f>
        <v>1</v>
      </c>
      <c r="P17" s="191">
        <f>'Consultores por Área'!C28</f>
        <v>1</v>
      </c>
    </row>
    <row r="18" spans="3:16" ht="30" customHeight="1" x14ac:dyDescent="0.25">
      <c r="C18" s="61" t="s">
        <v>25</v>
      </c>
      <c r="D18" s="218">
        <f t="shared" ref="D18:O18" si="0">SUM(D11:D17)</f>
        <v>2838</v>
      </c>
      <c r="E18" s="212">
        <f t="shared" si="0"/>
        <v>3956</v>
      </c>
      <c r="F18" s="175">
        <f t="shared" si="0"/>
        <v>150.5</v>
      </c>
      <c r="G18" s="176">
        <f t="shared" si="0"/>
        <v>172</v>
      </c>
      <c r="H18" s="176">
        <f t="shared" si="0"/>
        <v>43</v>
      </c>
      <c r="I18" s="176">
        <f t="shared" si="0"/>
        <v>150.5</v>
      </c>
      <c r="J18" s="176">
        <f t="shared" si="0"/>
        <v>107.5</v>
      </c>
      <c r="K18" s="175">
        <f t="shared" si="0"/>
        <v>430</v>
      </c>
      <c r="L18" s="177">
        <f t="shared" si="0"/>
        <v>279.5</v>
      </c>
      <c r="M18" s="177">
        <f t="shared" si="0"/>
        <v>2257.5</v>
      </c>
      <c r="N18" s="177">
        <f t="shared" si="0"/>
        <v>709.5</v>
      </c>
      <c r="O18" s="177">
        <f t="shared" si="0"/>
        <v>21.5</v>
      </c>
      <c r="P18" s="191">
        <f>SUM(P11:P17)</f>
        <v>21.5</v>
      </c>
    </row>
    <row r="19" spans="3:16" ht="30" customHeight="1" thickBot="1" x14ac:dyDescent="0.3">
      <c r="C19" s="61" t="s">
        <v>26</v>
      </c>
      <c r="D19" s="202">
        <f>Total_Territorios!D16*'Consultores por Área'!$C$21/'Consultores por Área'!$C$29</f>
        <v>2838</v>
      </c>
      <c r="E19" s="203">
        <f>Total_Territorios!E16*'Consultores por Área'!$C$21/'Consultores por Área'!$C$29</f>
        <v>3956</v>
      </c>
      <c r="F19" s="181">
        <f>Total_Territorios!F16*'Consultores por Área'!$C$21/'Consultores por Área'!$C$29</f>
        <v>150.5</v>
      </c>
      <c r="G19" s="182">
        <f>Total_Territorios!G16*'Consultores por Área'!$C$21/'Consultores por Área'!$C$29</f>
        <v>172</v>
      </c>
      <c r="H19" s="182">
        <f>Total_Territorios!H16*'Consultores por Área'!$C$21/'Consultores por Área'!$C$29</f>
        <v>43</v>
      </c>
      <c r="I19" s="182">
        <f>Total_Territorios!I16*'Consultores por Área'!$C$21/'Consultores por Área'!$C$29</f>
        <v>150.5</v>
      </c>
      <c r="J19" s="183">
        <f>Total_Territorios!J16*'Consultores por Área'!$C$21/'Consultores por Área'!$C$29</f>
        <v>107.5</v>
      </c>
      <c r="K19" s="181">
        <f>Total_Territorios!K16*'Consultores por Área'!$C$21/'Consultores por Área'!$C$29</f>
        <v>430</v>
      </c>
      <c r="L19" s="184">
        <f>Total_Territorios!L16*'Consultores por Área'!$C$21/'Consultores por Área'!$C$29</f>
        <v>279.5</v>
      </c>
      <c r="M19" s="184">
        <f>Total_Territorios!M16*'Consultores por Área'!$C$21/'Consultores por Área'!$C$29</f>
        <v>2257.5</v>
      </c>
      <c r="N19" s="184">
        <f>Total_Territorios!N16*'Consultores por Área'!$C$21/'Consultores por Área'!$C$29</f>
        <v>709.5</v>
      </c>
      <c r="O19" s="184">
        <f>Total_Territorios!O16*'Consultores por Área'!$C$21/'Consultores por Área'!$C$29</f>
        <v>21.5</v>
      </c>
      <c r="P19" s="185">
        <f>'Consultores por Área'!C21</f>
        <v>21.5</v>
      </c>
    </row>
    <row r="20" spans="3:16" ht="15" customHeight="1" thickTop="1" x14ac:dyDescent="0.25">
      <c r="C20" s="18"/>
      <c r="D20" s="19"/>
      <c r="E20" s="19"/>
      <c r="F20" s="20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15</v>
      </c>
      <c r="E21" s="22" t="s">
        <v>5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171" t="s">
        <v>56</v>
      </c>
      <c r="D22" s="172"/>
      <c r="E22" s="22" t="s">
        <v>7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16</v>
      </c>
      <c r="D23" s="172"/>
      <c r="E23" s="23" t="s">
        <v>57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17</v>
      </c>
      <c r="D24" s="172"/>
      <c r="E24" s="23" t="s">
        <v>58</v>
      </c>
      <c r="F24" s="19"/>
      <c r="G24" s="20"/>
      <c r="H24" s="20"/>
      <c r="I24" s="20"/>
      <c r="J24" s="20"/>
      <c r="K24" s="20"/>
      <c r="L24" s="21"/>
      <c r="M24" s="20"/>
      <c r="N24" s="20"/>
      <c r="O24" s="20"/>
      <c r="P24" s="20"/>
    </row>
    <row r="25" spans="3:16" ht="15" customHeight="1" x14ac:dyDescent="0.25">
      <c r="C25" s="31" t="s">
        <v>18</v>
      </c>
      <c r="D25" s="172"/>
      <c r="E25" s="23" t="s">
        <v>59</v>
      </c>
      <c r="F25" s="19"/>
      <c r="G25" s="5"/>
      <c r="H25" s="5"/>
      <c r="I25" s="3"/>
      <c r="J25" s="3"/>
      <c r="K25" s="8"/>
      <c r="L25" s="3"/>
      <c r="M25" s="20"/>
      <c r="N25" s="20"/>
      <c r="O25" s="20"/>
      <c r="P25" s="20"/>
    </row>
    <row r="26" spans="3:16" ht="15" customHeight="1" x14ac:dyDescent="0.25">
      <c r="C26" s="31" t="s">
        <v>19</v>
      </c>
      <c r="D26" s="172"/>
      <c r="E26" s="24" t="s">
        <v>60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1" t="s">
        <v>20</v>
      </c>
      <c r="D27" s="172"/>
      <c r="E27" s="24" t="s">
        <v>8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21</v>
      </c>
      <c r="D28" s="172"/>
      <c r="E28" s="25" t="s">
        <v>61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22</v>
      </c>
      <c r="D29" s="172"/>
      <c r="E29" s="25" t="s">
        <v>6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566</v>
      </c>
      <c r="D30" s="172"/>
      <c r="E30" s="25" t="s">
        <v>568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567</v>
      </c>
      <c r="D31" s="172"/>
      <c r="E31" s="25" t="s">
        <v>569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 t="s">
        <v>23</v>
      </c>
      <c r="D32" s="172"/>
      <c r="E32" s="25" t="s">
        <v>9</v>
      </c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32"/>
      <c r="D33" s="172"/>
      <c r="E33" s="172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C34" s="170" t="s">
        <v>565</v>
      </c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3:16" ht="15" customHeight="1" x14ac:dyDescent="0.25"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4" orientation="landscape" r:id="rId1"/>
  <ignoredErrors>
    <ignoredError sqref="D11:O18" unlocked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1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">
        <v>559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Consultores!G64</f>
        <v>CANALES MIRALLES</v>
      </c>
      <c r="C11" s="29" t="str">
        <f>Consultores!H64</f>
        <v>Jaime</v>
      </c>
      <c r="D11" s="186">
        <f>(D$15/'Consultores por Área'!$C$22)*Consultores!$O64</f>
        <v>132</v>
      </c>
      <c r="E11" s="215">
        <f>(E$15/'Consultores por Área'!$C$22)*Consultores!$O64</f>
        <v>184</v>
      </c>
      <c r="F11" s="193">
        <f>(F$15/'Consultores por Área'!$C$22)*Consultores!$O64</f>
        <v>7</v>
      </c>
      <c r="G11" s="194">
        <f>(G$15/'Consultores por Área'!$C$22)*Consultores!$O64</f>
        <v>8</v>
      </c>
      <c r="H11" s="194">
        <f>(H$15/'Consultores por Área'!$C$22)*Consultores!$O64</f>
        <v>2</v>
      </c>
      <c r="I11" s="194">
        <f>(I$15/'Consultores por Área'!$C$22)*Consultores!$O64</f>
        <v>7</v>
      </c>
      <c r="J11" s="195">
        <f>(J$15/'Consultores por Área'!$C$22)*Consultores!$O64</f>
        <v>5</v>
      </c>
      <c r="K11" s="187">
        <f>(K$15/'Consultores por Área'!$C$22)*Consultores!$O64</f>
        <v>20</v>
      </c>
      <c r="L11" s="177">
        <f>(L$15/'Consultores por Área'!$C$22)*Consultores!$O64</f>
        <v>13</v>
      </c>
      <c r="M11" s="177">
        <f>(M$15/'Consultores por Área'!$C$22)*Consultores!$O64</f>
        <v>105</v>
      </c>
      <c r="N11" s="177">
        <f>(N$15/'Consultores por Área'!$C$22)*Consultores!$O64</f>
        <v>33</v>
      </c>
      <c r="O11" s="196">
        <f>(O$15/'Consultores por Área'!$C$22)*Consultores!$O64</f>
        <v>1</v>
      </c>
      <c r="P11" s="191">
        <f>(P$15/'Consultores por Área'!$C$22)*Consultores!$O64</f>
        <v>1</v>
      </c>
    </row>
    <row r="12" spans="1:16" ht="30" customHeight="1" x14ac:dyDescent="0.25">
      <c r="B12" s="29" t="str">
        <f>Consultores!G65</f>
        <v>PICO GINER</v>
      </c>
      <c r="C12" s="29" t="str">
        <f>Consultores!H65</f>
        <v>Alfredo</v>
      </c>
      <c r="D12" s="186">
        <f>(D$15/'Consultores por Área'!$C$22)*Consultores!$O65</f>
        <v>132</v>
      </c>
      <c r="E12" s="215">
        <f>(E$15/'Consultores por Área'!$C$22)*Consultores!$O65</f>
        <v>184</v>
      </c>
      <c r="F12" s="198">
        <f>(F$15/'Consultores por Área'!$C$22)*Consultores!$O65</f>
        <v>7</v>
      </c>
      <c r="G12" s="199">
        <f>(G$15/'Consultores por Área'!$C$22)*Consultores!$O65</f>
        <v>8</v>
      </c>
      <c r="H12" s="199">
        <f>(H$15/'Consultores por Área'!$C$22)*Consultores!$O65</f>
        <v>2</v>
      </c>
      <c r="I12" s="199">
        <f>(I$15/'Consultores por Área'!$C$22)*Consultores!$O65</f>
        <v>7</v>
      </c>
      <c r="J12" s="200">
        <f>(J$15/'Consultores por Área'!$C$22)*Consultores!$O65</f>
        <v>5</v>
      </c>
      <c r="K12" s="187">
        <f>(K$15/'Consultores por Área'!$C$22)*Consultores!$O65</f>
        <v>20</v>
      </c>
      <c r="L12" s="177">
        <f>(L$15/'Consultores por Área'!$C$22)*Consultores!$O65</f>
        <v>13</v>
      </c>
      <c r="M12" s="177">
        <f>(M$15/'Consultores por Área'!$C$22)*Consultores!$O65</f>
        <v>105</v>
      </c>
      <c r="N12" s="177">
        <f>(N$15/'Consultores por Área'!$C$22)*Consultores!$O65</f>
        <v>33</v>
      </c>
      <c r="O12" s="196">
        <f>(O$15/'Consultores por Área'!$C$22)*Consultores!$O65</f>
        <v>1</v>
      </c>
      <c r="P12" s="191">
        <f>(P$15/'Consultores por Área'!$C$22)*Consultores!$O65</f>
        <v>1</v>
      </c>
    </row>
    <row r="13" spans="1:16" ht="30" customHeight="1" x14ac:dyDescent="0.25">
      <c r="B13" s="29" t="str">
        <f>Consultores!G80</f>
        <v>ELCOROBARRUTIA CASILLAS</v>
      </c>
      <c r="C13" s="29" t="str">
        <f>Consultores!H80</f>
        <v>Andrés</v>
      </c>
      <c r="D13" s="228">
        <f>(D$15/'Consultores por Área'!$C$22)*Consultores!$O80</f>
        <v>132</v>
      </c>
      <c r="E13" s="229">
        <f>(E$15/'Consultores por Área'!$C$22)*Consultores!$O80</f>
        <v>184</v>
      </c>
      <c r="F13" s="224">
        <f>(F$15/'Consultores por Área'!$C$22)*Consultores!$O80</f>
        <v>7</v>
      </c>
      <c r="G13" s="201">
        <f>(G$15/'Consultores por Área'!$C$22)*Consultores!$O80</f>
        <v>8</v>
      </c>
      <c r="H13" s="225">
        <f>(H$15/'Consultores por Área'!$C$22)*Consultores!$O80</f>
        <v>2</v>
      </c>
      <c r="I13" s="225">
        <f>(I$15/'Consultores por Área'!$C$22)*Consultores!$O80</f>
        <v>7</v>
      </c>
      <c r="J13" s="232">
        <f>(J$15/'Consultores por Área'!$C$22)*Consultores!$O80</f>
        <v>5</v>
      </c>
      <c r="K13" s="226">
        <f>(K$15/'Consultores por Área'!$C$22)*Consultores!$O80</f>
        <v>20</v>
      </c>
      <c r="L13" s="227">
        <f>(L$15/'Consultores por Área'!$C$22)*Consultores!$O80</f>
        <v>13</v>
      </c>
      <c r="M13" s="227">
        <f>(M$15/'Consultores por Área'!$C$22)*Consultores!$O80</f>
        <v>105</v>
      </c>
      <c r="N13" s="227">
        <f>(N$15/'Consultores por Área'!$C$22)*Consultores!$O80</f>
        <v>33</v>
      </c>
      <c r="O13" s="231">
        <f>(O$15/'Consultores por Área'!$C$22)*Consultores!$O80</f>
        <v>1</v>
      </c>
      <c r="P13" s="191">
        <f>(P$15/'Consultores por Área'!$C$22)*Consultores!$O80</f>
        <v>1</v>
      </c>
    </row>
    <row r="14" spans="1:16" ht="30" customHeight="1" x14ac:dyDescent="0.25">
      <c r="B14" s="278" t="s">
        <v>25</v>
      </c>
      <c r="C14" s="279"/>
      <c r="D14" s="186">
        <f>SUM(D11:D13)</f>
        <v>396</v>
      </c>
      <c r="E14" s="215">
        <f t="shared" ref="E14:P14" si="0">SUM(E11:E13)</f>
        <v>552</v>
      </c>
      <c r="F14" s="198">
        <f t="shared" si="0"/>
        <v>21</v>
      </c>
      <c r="G14" s="201">
        <f t="shared" si="0"/>
        <v>24</v>
      </c>
      <c r="H14" s="176">
        <f t="shared" si="0"/>
        <v>6</v>
      </c>
      <c r="I14" s="176">
        <f t="shared" si="0"/>
        <v>21</v>
      </c>
      <c r="J14" s="176">
        <f t="shared" si="0"/>
        <v>15</v>
      </c>
      <c r="K14" s="175">
        <f t="shared" si="0"/>
        <v>60</v>
      </c>
      <c r="L14" s="177">
        <f t="shared" si="0"/>
        <v>39</v>
      </c>
      <c r="M14" s="177">
        <f t="shared" si="0"/>
        <v>315</v>
      </c>
      <c r="N14" s="177">
        <f t="shared" si="0"/>
        <v>99</v>
      </c>
      <c r="O14" s="196">
        <f t="shared" si="0"/>
        <v>3</v>
      </c>
      <c r="P14" s="191">
        <f t="shared" si="0"/>
        <v>3</v>
      </c>
    </row>
    <row r="15" spans="1:16" ht="30" customHeight="1" thickBot="1" x14ac:dyDescent="0.3">
      <c r="B15" s="278" t="s">
        <v>26</v>
      </c>
      <c r="C15" s="279"/>
      <c r="D15" s="216">
        <f>Sureste!D11</f>
        <v>264</v>
      </c>
      <c r="E15" s="217">
        <f>Sureste!E11</f>
        <v>368</v>
      </c>
      <c r="F15" s="204">
        <f>Sureste!F11</f>
        <v>14</v>
      </c>
      <c r="G15" s="205">
        <f>Sureste!G11</f>
        <v>16</v>
      </c>
      <c r="H15" s="206">
        <f>Sureste!H11</f>
        <v>4</v>
      </c>
      <c r="I15" s="206">
        <f>Sureste!I11</f>
        <v>14</v>
      </c>
      <c r="J15" s="207">
        <f>Sureste!J11</f>
        <v>10</v>
      </c>
      <c r="K15" s="204">
        <f>Sureste!K11</f>
        <v>40</v>
      </c>
      <c r="L15" s="208">
        <f>Sureste!L11</f>
        <v>26</v>
      </c>
      <c r="M15" s="208">
        <f>Sureste!M11</f>
        <v>210</v>
      </c>
      <c r="N15" s="208">
        <f>Sureste!N11</f>
        <v>66</v>
      </c>
      <c r="O15" s="209">
        <f>Sureste!O11</f>
        <v>2</v>
      </c>
      <c r="P15" s="185">
        <f>'Consultores por Área'!C22</f>
        <v>2</v>
      </c>
    </row>
    <row r="16" spans="1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171" t="s">
        <v>15</v>
      </c>
      <c r="D17" s="22" t="s">
        <v>5</v>
      </c>
      <c r="E17" s="22"/>
      <c r="F17" s="19"/>
      <c r="G17" s="19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56</v>
      </c>
      <c r="C18" s="172"/>
      <c r="D18" s="22" t="s">
        <v>7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16</v>
      </c>
      <c r="C19" s="172"/>
      <c r="D19" s="23" t="s">
        <v>57</v>
      </c>
      <c r="E19" s="23"/>
      <c r="F19" s="19"/>
      <c r="G19" s="20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17</v>
      </c>
      <c r="C20" s="172"/>
      <c r="D20" s="23" t="s">
        <v>58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18</v>
      </c>
      <c r="C21" s="172"/>
      <c r="D21" s="23" t="s">
        <v>59</v>
      </c>
      <c r="E21" s="23"/>
      <c r="F21" s="19"/>
      <c r="G21" s="5"/>
      <c r="H21" s="5"/>
      <c r="I21" s="3"/>
      <c r="J21" s="3"/>
      <c r="K21" s="8"/>
      <c r="L21" s="3"/>
      <c r="M21" s="20"/>
      <c r="N21" s="20"/>
      <c r="O21" s="20"/>
    </row>
    <row r="22" spans="2:15" ht="15" customHeight="1" x14ac:dyDescent="0.25">
      <c r="B22" s="31" t="s">
        <v>19</v>
      </c>
      <c r="C22" s="172"/>
      <c r="D22" s="24" t="s">
        <v>60</v>
      </c>
      <c r="E22" s="24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1" t="s">
        <v>20</v>
      </c>
      <c r="C23" s="172"/>
      <c r="D23" s="24" t="s">
        <v>8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21</v>
      </c>
      <c r="C24" s="172"/>
      <c r="D24" s="25" t="s">
        <v>61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22</v>
      </c>
      <c r="C25" s="172"/>
      <c r="D25" s="25" t="s">
        <v>6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566</v>
      </c>
      <c r="C26" s="172"/>
      <c r="D26" s="25" t="s">
        <v>568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567</v>
      </c>
      <c r="C27" s="172"/>
      <c r="D27" s="25" t="s">
        <v>569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23</v>
      </c>
      <c r="C28" s="172"/>
      <c r="D28" s="25" t="s">
        <v>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/>
      <c r="C29" s="172"/>
      <c r="D29" s="172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170" t="s">
        <v>565</v>
      </c>
      <c r="C30" s="5"/>
      <c r="D30" s="5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6"/>
      <c r="C31" s="5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</row>
  </sheetData>
  <sheetProtection password="CD30" sheet="1" objects="1" scenarios="1"/>
  <mergeCells count="9">
    <mergeCell ref="P9:P10"/>
    <mergeCell ref="B10:C10"/>
    <mergeCell ref="B14:C14"/>
    <mergeCell ref="B15:C15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4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3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Área'!A23</f>
        <v>XA - Valencia - Castellón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Consultores!G66</f>
        <v>PITARCH FERRER</v>
      </c>
      <c r="C11" s="29" t="str">
        <f>Consultores!H66</f>
        <v>Miguel Angel</v>
      </c>
      <c r="D11" s="186">
        <f>(D$17/'Consultores por Área'!$C$23)*Consultores!$O66</f>
        <v>132</v>
      </c>
      <c r="E11" s="215">
        <f>(E$17/'Consultores por Área'!$C$23)*Consultores!$O66</f>
        <v>184</v>
      </c>
      <c r="F11" s="193">
        <f>(F$17/'Consultores por Área'!$C$23)*Consultores!$O66</f>
        <v>7</v>
      </c>
      <c r="G11" s="194">
        <f>(G$17/'Consultores por Área'!$C$23)*Consultores!$O66</f>
        <v>8</v>
      </c>
      <c r="H11" s="194">
        <f>(H$17/'Consultores por Área'!$C$23)*Consultores!$O66</f>
        <v>2</v>
      </c>
      <c r="I11" s="194">
        <f>(I$17/'Consultores por Área'!$C$23)*Consultores!$O66</f>
        <v>7</v>
      </c>
      <c r="J11" s="195">
        <f>(J$17/'Consultores por Área'!$C$23)*Consultores!$O66</f>
        <v>5</v>
      </c>
      <c r="K11" s="187">
        <f>(K$17/'Consultores por Área'!$C$23)*Consultores!$O66</f>
        <v>20</v>
      </c>
      <c r="L11" s="177">
        <f>(L$17/'Consultores por Área'!$C$23)*Consultores!$O66</f>
        <v>13</v>
      </c>
      <c r="M11" s="177">
        <f>(M$17/'Consultores por Área'!$C$23)*Consultores!$O66</f>
        <v>105</v>
      </c>
      <c r="N11" s="177">
        <f>(N$17/'Consultores por Área'!$C$23)*Consultores!$O66</f>
        <v>33</v>
      </c>
      <c r="O11" s="196">
        <f>(O$17/'Consultores por Área'!$C$23)*Consultores!$O66</f>
        <v>1</v>
      </c>
      <c r="P11" s="191">
        <f>(P$17/'Consultores por Área'!$C$23)*Consultores!$O66</f>
        <v>1</v>
      </c>
    </row>
    <row r="12" spans="1:16" ht="30" customHeight="1" x14ac:dyDescent="0.25">
      <c r="B12" s="29" t="str">
        <f>Consultores!G67</f>
        <v>HORNEROS DONOSO</v>
      </c>
      <c r="C12" s="29" t="str">
        <f>Consultores!H67</f>
        <v>Elvira</v>
      </c>
      <c r="D12" s="228">
        <f>(D$17/'Consultores por Área'!$C$23)*Consultores!$O67</f>
        <v>132</v>
      </c>
      <c r="E12" s="229">
        <f>(E$17/'Consultores por Área'!$C$23)*Consultores!$O67</f>
        <v>184</v>
      </c>
      <c r="F12" s="233">
        <f>(F$17/'Consultores por Área'!$C$23)*Consultores!$O67</f>
        <v>7</v>
      </c>
      <c r="G12" s="222">
        <f>(G$17/'Consultores por Área'!$C$23)*Consultores!$O67</f>
        <v>8</v>
      </c>
      <c r="H12" s="222">
        <f>(H$17/'Consultores por Área'!$C$23)*Consultores!$O67</f>
        <v>2</v>
      </c>
      <c r="I12" s="222">
        <f>(I$17/'Consultores por Área'!$C$23)*Consultores!$O67</f>
        <v>7</v>
      </c>
      <c r="J12" s="234">
        <f>(J$17/'Consultores por Área'!$C$23)*Consultores!$O67</f>
        <v>5</v>
      </c>
      <c r="K12" s="226">
        <f>(K$17/'Consultores por Área'!$C$23)*Consultores!$O67</f>
        <v>20</v>
      </c>
      <c r="L12" s="227">
        <f>(L$17/'Consultores por Área'!$C$23)*Consultores!$O67</f>
        <v>13</v>
      </c>
      <c r="M12" s="227">
        <f>(M$17/'Consultores por Área'!$C$23)*Consultores!$O67</f>
        <v>105</v>
      </c>
      <c r="N12" s="227">
        <f>(N$17/'Consultores por Área'!$C$23)*Consultores!$O67</f>
        <v>33</v>
      </c>
      <c r="O12" s="231">
        <f>(O$17/'Consultores por Área'!$C$23)*Consultores!$O67</f>
        <v>1</v>
      </c>
      <c r="P12" s="191">
        <f>(P$17/'Consultores por Área'!$C$23)*Consultores!$O67</f>
        <v>1</v>
      </c>
    </row>
    <row r="13" spans="1:16" ht="30" customHeight="1" x14ac:dyDescent="0.25">
      <c r="B13" s="29" t="str">
        <f>Consultores!G68</f>
        <v>PETIT OLTRA</v>
      </c>
      <c r="C13" s="29" t="str">
        <f>Consultores!H68</f>
        <v>Juan Isidro</v>
      </c>
      <c r="D13" s="228">
        <f>(D$17/'Consultores por Área'!$C$23)*Consultores!$O68</f>
        <v>132</v>
      </c>
      <c r="E13" s="229">
        <f>(E$17/'Consultores por Área'!$C$23)*Consultores!$O68</f>
        <v>184</v>
      </c>
      <c r="F13" s="233">
        <f>(F$17/'Consultores por Área'!$C$23)*Consultores!$O68</f>
        <v>7</v>
      </c>
      <c r="G13" s="222">
        <f>(G$17/'Consultores por Área'!$C$23)*Consultores!$O68</f>
        <v>8</v>
      </c>
      <c r="H13" s="222">
        <f>(H$17/'Consultores por Área'!$C$23)*Consultores!$O68</f>
        <v>2</v>
      </c>
      <c r="I13" s="222">
        <f>(I$17/'Consultores por Área'!$C$23)*Consultores!$O68</f>
        <v>7</v>
      </c>
      <c r="J13" s="234">
        <f>(J$17/'Consultores por Área'!$C$23)*Consultores!$O68</f>
        <v>5</v>
      </c>
      <c r="K13" s="226">
        <f>(K$17/'Consultores por Área'!$C$23)*Consultores!$O68</f>
        <v>20</v>
      </c>
      <c r="L13" s="227">
        <f>(L$17/'Consultores por Área'!$C$23)*Consultores!$O68</f>
        <v>13</v>
      </c>
      <c r="M13" s="227">
        <f>(M$17/'Consultores por Área'!$C$23)*Consultores!$O68</f>
        <v>105</v>
      </c>
      <c r="N13" s="227">
        <f>(N$17/'Consultores por Área'!$C$23)*Consultores!$O68</f>
        <v>33</v>
      </c>
      <c r="O13" s="231">
        <f>(O$17/'Consultores por Área'!$C$23)*Consultores!$O68</f>
        <v>1</v>
      </c>
      <c r="P13" s="191">
        <f>(P$17/'Consultores por Área'!$C$23)*Consultores!$O68</f>
        <v>1</v>
      </c>
    </row>
    <row r="14" spans="1:16" ht="30" customHeight="1" x14ac:dyDescent="0.25">
      <c r="B14" s="29" t="str">
        <f>Consultores!G69</f>
        <v>BALLESTER RAMIREZ DE ARELLANO</v>
      </c>
      <c r="C14" s="29" t="str">
        <f>Consultores!H69</f>
        <v>Jorge</v>
      </c>
      <c r="D14" s="228">
        <f>(D$17/'Consultores por Área'!$C$23)*Consultores!$O69</f>
        <v>132</v>
      </c>
      <c r="E14" s="229">
        <f>(E$17/'Consultores por Área'!$C$23)*Consultores!$O69</f>
        <v>184</v>
      </c>
      <c r="F14" s="233">
        <f>(F$17/'Consultores por Área'!$C$23)*Consultores!$O69</f>
        <v>7</v>
      </c>
      <c r="G14" s="222">
        <f>(G$17/'Consultores por Área'!$C$23)*Consultores!$O69</f>
        <v>8</v>
      </c>
      <c r="H14" s="222">
        <f>(H$17/'Consultores por Área'!$C$23)*Consultores!$O69</f>
        <v>2</v>
      </c>
      <c r="I14" s="222">
        <f>(I$17/'Consultores por Área'!$C$23)*Consultores!$O69</f>
        <v>7</v>
      </c>
      <c r="J14" s="234">
        <f>(J$17/'Consultores por Área'!$C$23)*Consultores!$O69</f>
        <v>5</v>
      </c>
      <c r="K14" s="226">
        <f>(K$17/'Consultores por Área'!$C$23)*Consultores!$O69</f>
        <v>20</v>
      </c>
      <c r="L14" s="227">
        <f>(L$17/'Consultores por Área'!$C$23)*Consultores!$O69</f>
        <v>13</v>
      </c>
      <c r="M14" s="227">
        <f>(M$17/'Consultores por Área'!$C$23)*Consultores!$O69</f>
        <v>105</v>
      </c>
      <c r="N14" s="227">
        <f>(N$17/'Consultores por Área'!$C$23)*Consultores!$O69</f>
        <v>33</v>
      </c>
      <c r="O14" s="231">
        <f>(O$17/'Consultores por Área'!$C$23)*Consultores!$O69</f>
        <v>1</v>
      </c>
      <c r="P14" s="191">
        <f>(P$17/'Consultores por Área'!$C$23)*Consultores!$O69</f>
        <v>1</v>
      </c>
    </row>
    <row r="15" spans="1:16" ht="30" customHeight="1" x14ac:dyDescent="0.25">
      <c r="B15" s="29" t="str">
        <f>Consultores!G70</f>
        <v>FRESNEDA RUIZ</v>
      </c>
      <c r="C15" s="29" t="str">
        <f>Consultores!H70</f>
        <v>José</v>
      </c>
      <c r="D15" s="186">
        <f>(D$17/'Consultores por Área'!$C$23)*Consultores!$O70</f>
        <v>132</v>
      </c>
      <c r="E15" s="215">
        <f>(E$17/'Consultores por Área'!$C$23)*Consultores!$O70</f>
        <v>184</v>
      </c>
      <c r="F15" s="198">
        <f>(F$17/'Consultores por Área'!$C$23)*Consultores!$O70</f>
        <v>7</v>
      </c>
      <c r="G15" s="199">
        <f>(G$17/'Consultores por Área'!$C$23)*Consultores!$O70</f>
        <v>8</v>
      </c>
      <c r="H15" s="199">
        <f>(H$17/'Consultores por Área'!$C$23)*Consultores!$O70</f>
        <v>2</v>
      </c>
      <c r="I15" s="199">
        <f>(I$17/'Consultores por Área'!$C$23)*Consultores!$O70</f>
        <v>7</v>
      </c>
      <c r="J15" s="200">
        <f>(J$17/'Consultores por Área'!$C$23)*Consultores!$O70</f>
        <v>5</v>
      </c>
      <c r="K15" s="187">
        <f>(K$17/'Consultores por Área'!$C$23)*Consultores!$O70</f>
        <v>20</v>
      </c>
      <c r="L15" s="177">
        <f>(L$17/'Consultores por Área'!$C$23)*Consultores!$O70</f>
        <v>13</v>
      </c>
      <c r="M15" s="177">
        <f>(M$17/'Consultores por Área'!$C$23)*Consultores!$O70</f>
        <v>105</v>
      </c>
      <c r="N15" s="177">
        <f>(N$17/'Consultores por Área'!$C$23)*Consultores!$O70</f>
        <v>33</v>
      </c>
      <c r="O15" s="196">
        <f>(O$17/'Consultores por Área'!$C$23)*Consultores!$O70</f>
        <v>1</v>
      </c>
      <c r="P15" s="191">
        <f>(P$17/'Consultores por Área'!$C$23)*Consultores!$O70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660</v>
      </c>
      <c r="E16" s="215">
        <f t="shared" si="0"/>
        <v>920</v>
      </c>
      <c r="F16" s="198">
        <f t="shared" si="0"/>
        <v>35</v>
      </c>
      <c r="G16" s="201">
        <f t="shared" si="0"/>
        <v>40</v>
      </c>
      <c r="H16" s="176">
        <f t="shared" si="0"/>
        <v>10</v>
      </c>
      <c r="I16" s="176">
        <f t="shared" si="0"/>
        <v>35</v>
      </c>
      <c r="J16" s="176">
        <f t="shared" si="0"/>
        <v>25</v>
      </c>
      <c r="K16" s="175">
        <f t="shared" si="0"/>
        <v>100</v>
      </c>
      <c r="L16" s="177">
        <f t="shared" si="0"/>
        <v>65</v>
      </c>
      <c r="M16" s="177">
        <f t="shared" si="0"/>
        <v>525</v>
      </c>
      <c r="N16" s="177">
        <f t="shared" si="0"/>
        <v>165</v>
      </c>
      <c r="O16" s="196">
        <f t="shared" si="0"/>
        <v>5</v>
      </c>
      <c r="P16" s="191">
        <f t="shared" si="0"/>
        <v>5</v>
      </c>
    </row>
    <row r="17" spans="2:16" ht="30" customHeight="1" thickBot="1" x14ac:dyDescent="0.3">
      <c r="B17" s="278" t="s">
        <v>26</v>
      </c>
      <c r="C17" s="279"/>
      <c r="D17" s="216">
        <f>Sureste!D12</f>
        <v>660</v>
      </c>
      <c r="E17" s="217">
        <f>Sureste!E12</f>
        <v>920</v>
      </c>
      <c r="F17" s="204">
        <f>Sureste!F12</f>
        <v>35</v>
      </c>
      <c r="G17" s="205">
        <f>Sureste!G12</f>
        <v>40</v>
      </c>
      <c r="H17" s="206">
        <f>Sureste!H12</f>
        <v>10</v>
      </c>
      <c r="I17" s="206">
        <f>Sureste!I12</f>
        <v>35</v>
      </c>
      <c r="J17" s="207">
        <f>Sureste!J12</f>
        <v>25</v>
      </c>
      <c r="K17" s="204">
        <f>Sureste!K12</f>
        <v>100</v>
      </c>
      <c r="L17" s="208">
        <f>Sureste!L12</f>
        <v>65</v>
      </c>
      <c r="M17" s="208">
        <f>Sureste!M12</f>
        <v>525</v>
      </c>
      <c r="N17" s="208">
        <f>Sureste!N12</f>
        <v>165</v>
      </c>
      <c r="O17" s="209">
        <f>Sureste!O12</f>
        <v>5</v>
      </c>
      <c r="P17" s="185">
        <f>'Consultores por Área'!C23</f>
        <v>5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9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3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Área'!A24</f>
        <v>4A - Andalucía Occidental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Consultores!G71</f>
        <v>RODRIGUEZ SANTOS</v>
      </c>
      <c r="C11" s="29" t="str">
        <f>Consultores!H71</f>
        <v>Fernando Javier</v>
      </c>
      <c r="D11" s="186">
        <f>(D$17/'Consultores por Área'!$C$24)*Consultores!$O71</f>
        <v>132</v>
      </c>
      <c r="E11" s="215">
        <f>(E$17/'Consultores por Área'!$C$24)*Consultores!$O71</f>
        <v>184</v>
      </c>
      <c r="F11" s="193">
        <f>(F$17/'Consultores por Área'!$C$24)*Consultores!$O71</f>
        <v>7</v>
      </c>
      <c r="G11" s="194">
        <f>(G$17/'Consultores por Área'!$C$24)*Consultores!$O71</f>
        <v>8</v>
      </c>
      <c r="H11" s="194">
        <f>(H$17/'Consultores por Área'!$C$24)*Consultores!$O71</f>
        <v>2</v>
      </c>
      <c r="I11" s="194">
        <f>(I$17/'Consultores por Área'!$C$24)*Consultores!$O71</f>
        <v>7</v>
      </c>
      <c r="J11" s="195">
        <f>(J$17/'Consultores por Área'!$C$24)*Consultores!$O71</f>
        <v>5</v>
      </c>
      <c r="K11" s="187">
        <f>(K$17/'Consultores por Área'!$C$24)*Consultores!$O71</f>
        <v>20</v>
      </c>
      <c r="L11" s="177">
        <f>(L$17/'Consultores por Área'!$C$24)*Consultores!$O71</f>
        <v>13</v>
      </c>
      <c r="M11" s="177">
        <f>(M$17/'Consultores por Área'!$C$24)*Consultores!$O71</f>
        <v>105</v>
      </c>
      <c r="N11" s="177">
        <f>(N$17/'Consultores por Área'!$C$24)*Consultores!$O71</f>
        <v>33</v>
      </c>
      <c r="O11" s="196">
        <f>(O$17/'Consultores por Área'!$C$24)*Consultores!$O71</f>
        <v>1</v>
      </c>
      <c r="P11" s="191">
        <f>(P$17/'Consultores por Área'!$C$24)*Consultores!$O71</f>
        <v>1</v>
      </c>
    </row>
    <row r="12" spans="1:16" ht="30" customHeight="1" x14ac:dyDescent="0.25">
      <c r="B12" s="29" t="str">
        <f>Consultores!G72</f>
        <v>SALAMANCA TORRALVO</v>
      </c>
      <c r="C12" s="29" t="str">
        <f>Consultores!H72</f>
        <v>Rafael</v>
      </c>
      <c r="D12" s="228">
        <f>(D$17/'Consultores por Área'!$C$24)*Consultores!$O72</f>
        <v>132</v>
      </c>
      <c r="E12" s="229">
        <f>(E$17/'Consultores por Área'!$C$24)*Consultores!$O72</f>
        <v>184</v>
      </c>
      <c r="F12" s="233">
        <f>(F$17/'Consultores por Área'!$C$24)*Consultores!$O72</f>
        <v>7</v>
      </c>
      <c r="G12" s="222">
        <f>(G$17/'Consultores por Área'!$C$24)*Consultores!$O72</f>
        <v>8</v>
      </c>
      <c r="H12" s="222">
        <f>(H$17/'Consultores por Área'!$C$24)*Consultores!$O72</f>
        <v>2</v>
      </c>
      <c r="I12" s="222">
        <f>(I$17/'Consultores por Área'!$C$24)*Consultores!$O72</f>
        <v>7</v>
      </c>
      <c r="J12" s="234">
        <f>(J$17/'Consultores por Área'!$C$24)*Consultores!$O72</f>
        <v>5</v>
      </c>
      <c r="K12" s="226">
        <f>(K$17/'Consultores por Área'!$C$24)*Consultores!$O72</f>
        <v>20</v>
      </c>
      <c r="L12" s="227">
        <f>(L$17/'Consultores por Área'!$C$24)*Consultores!$O72</f>
        <v>13</v>
      </c>
      <c r="M12" s="227">
        <f>(M$17/'Consultores por Área'!$C$24)*Consultores!$O72</f>
        <v>105</v>
      </c>
      <c r="N12" s="227">
        <f>(N$17/'Consultores por Área'!$C$24)*Consultores!$O72</f>
        <v>33</v>
      </c>
      <c r="O12" s="231">
        <f>(O$17/'Consultores por Área'!$C$24)*Consultores!$O72</f>
        <v>1</v>
      </c>
      <c r="P12" s="191">
        <f>(P$17/'Consultores por Área'!$C$24)*Consultores!$O72</f>
        <v>1</v>
      </c>
    </row>
    <row r="13" spans="1:16" ht="30" customHeight="1" x14ac:dyDescent="0.25">
      <c r="B13" s="29" t="str">
        <f>Consultores!G73</f>
        <v>SOLIS FERNANDEZ</v>
      </c>
      <c r="C13" s="29" t="str">
        <f>Consultores!H73</f>
        <v>Gonzalo</v>
      </c>
      <c r="D13" s="228">
        <f>(D$17/'Consultores por Área'!$C$24)*Consultores!$O73</f>
        <v>132</v>
      </c>
      <c r="E13" s="229">
        <f>(E$17/'Consultores por Área'!$C$24)*Consultores!$O73</f>
        <v>184</v>
      </c>
      <c r="F13" s="233">
        <f>(F$17/'Consultores por Área'!$C$24)*Consultores!$O73</f>
        <v>7</v>
      </c>
      <c r="G13" s="222">
        <f>(G$17/'Consultores por Área'!$C$24)*Consultores!$O73</f>
        <v>8</v>
      </c>
      <c r="H13" s="222">
        <f>(H$17/'Consultores por Área'!$C$24)*Consultores!$O73</f>
        <v>2</v>
      </c>
      <c r="I13" s="222">
        <f>(I$17/'Consultores por Área'!$C$24)*Consultores!$O73</f>
        <v>7</v>
      </c>
      <c r="J13" s="234">
        <f>(J$17/'Consultores por Área'!$C$24)*Consultores!$O73</f>
        <v>5</v>
      </c>
      <c r="K13" s="226">
        <f>(K$17/'Consultores por Área'!$C$24)*Consultores!$O73</f>
        <v>20</v>
      </c>
      <c r="L13" s="227">
        <f>(L$17/'Consultores por Área'!$C$24)*Consultores!$O73</f>
        <v>13</v>
      </c>
      <c r="M13" s="227">
        <f>(M$17/'Consultores por Área'!$C$24)*Consultores!$O73</f>
        <v>105</v>
      </c>
      <c r="N13" s="227">
        <f>(N$17/'Consultores por Área'!$C$24)*Consultores!$O73</f>
        <v>33</v>
      </c>
      <c r="O13" s="231">
        <f>(O$17/'Consultores por Área'!$C$24)*Consultores!$O73</f>
        <v>1</v>
      </c>
      <c r="P13" s="191">
        <f>(P$17/'Consultores por Área'!$C$24)*Consultores!$O73</f>
        <v>1</v>
      </c>
    </row>
    <row r="14" spans="1:16" ht="30" customHeight="1" x14ac:dyDescent="0.25">
      <c r="B14" s="29" t="str">
        <f>Consultores!G74</f>
        <v>GARCIA MUÑOZ</v>
      </c>
      <c r="C14" s="29" t="str">
        <f>Consultores!H74</f>
        <v>Javier Alejandro</v>
      </c>
      <c r="D14" s="228">
        <f>(D$17/'Consultores por Área'!$C$24)*Consultores!$O74</f>
        <v>132</v>
      </c>
      <c r="E14" s="229">
        <f>(E$17/'Consultores por Área'!$C$24)*Consultores!$O74</f>
        <v>184</v>
      </c>
      <c r="F14" s="233">
        <f>(F$17/'Consultores por Área'!$C$24)*Consultores!$O74</f>
        <v>7</v>
      </c>
      <c r="G14" s="222">
        <f>(G$17/'Consultores por Área'!$C$24)*Consultores!$O74</f>
        <v>8</v>
      </c>
      <c r="H14" s="222">
        <f>(H$17/'Consultores por Área'!$C$24)*Consultores!$O74</f>
        <v>2</v>
      </c>
      <c r="I14" s="222">
        <f>(I$17/'Consultores por Área'!$C$24)*Consultores!$O74</f>
        <v>7</v>
      </c>
      <c r="J14" s="234">
        <f>(J$17/'Consultores por Área'!$C$24)*Consultores!$O74</f>
        <v>5</v>
      </c>
      <c r="K14" s="226">
        <f>(K$17/'Consultores por Área'!$C$24)*Consultores!$O74</f>
        <v>20</v>
      </c>
      <c r="L14" s="227">
        <f>(L$17/'Consultores por Área'!$C$24)*Consultores!$O74</f>
        <v>13</v>
      </c>
      <c r="M14" s="227">
        <f>(M$17/'Consultores por Área'!$C$24)*Consultores!$O74</f>
        <v>105</v>
      </c>
      <c r="N14" s="227">
        <f>(N$17/'Consultores por Área'!$C$24)*Consultores!$O74</f>
        <v>33</v>
      </c>
      <c r="O14" s="231">
        <f>(O$17/'Consultores por Área'!$C$24)*Consultores!$O74</f>
        <v>1</v>
      </c>
      <c r="P14" s="191">
        <f>(P$17/'Consultores por Área'!$C$24)*Consultores!$O74</f>
        <v>1</v>
      </c>
    </row>
    <row r="15" spans="1:16" ht="30" customHeight="1" x14ac:dyDescent="0.25">
      <c r="B15" s="29" t="str">
        <f>Consultores!G75</f>
        <v>MORILLO RAMIREZ</v>
      </c>
      <c r="C15" s="29" t="str">
        <f>Consultores!H75</f>
        <v>Guillermo</v>
      </c>
      <c r="D15" s="186">
        <f>(D$17/'Consultores por Área'!$C$24)*Consultores!$O75</f>
        <v>132</v>
      </c>
      <c r="E15" s="215">
        <f>(E$17/'Consultores por Área'!$C$24)*Consultores!$O75</f>
        <v>184</v>
      </c>
      <c r="F15" s="198">
        <f>(F$17/'Consultores por Área'!$C$24)*Consultores!$O75</f>
        <v>7</v>
      </c>
      <c r="G15" s="199">
        <f>(G$17/'Consultores por Área'!$C$24)*Consultores!$O75</f>
        <v>8</v>
      </c>
      <c r="H15" s="199">
        <f>(H$17/'Consultores por Área'!$C$24)*Consultores!$O75</f>
        <v>2</v>
      </c>
      <c r="I15" s="199">
        <f>(I$17/'Consultores por Área'!$C$24)*Consultores!$O75</f>
        <v>7</v>
      </c>
      <c r="J15" s="200">
        <f>(J$17/'Consultores por Área'!$C$24)*Consultores!$O75</f>
        <v>5</v>
      </c>
      <c r="K15" s="187">
        <f>(K$17/'Consultores por Área'!$C$24)*Consultores!$O75</f>
        <v>20</v>
      </c>
      <c r="L15" s="177">
        <f>(L$17/'Consultores por Área'!$C$24)*Consultores!$O75</f>
        <v>13</v>
      </c>
      <c r="M15" s="177">
        <f>(M$17/'Consultores por Área'!$C$24)*Consultores!$O75</f>
        <v>105</v>
      </c>
      <c r="N15" s="177">
        <f>(N$17/'Consultores por Área'!$C$24)*Consultores!$O75</f>
        <v>33</v>
      </c>
      <c r="O15" s="196">
        <f>(O$17/'Consultores por Área'!$C$24)*Consultores!$O75</f>
        <v>1</v>
      </c>
      <c r="P15" s="191">
        <f>(P$17/'Consultores por Área'!$C$24)*Consultores!$O75</f>
        <v>1</v>
      </c>
    </row>
    <row r="16" spans="1:16" ht="30" customHeight="1" x14ac:dyDescent="0.25">
      <c r="B16" s="278" t="s">
        <v>25</v>
      </c>
      <c r="C16" s="279"/>
      <c r="D16" s="186">
        <f t="shared" ref="D16:P16" si="0">SUM(D11:D15)</f>
        <v>660</v>
      </c>
      <c r="E16" s="215">
        <f t="shared" si="0"/>
        <v>920</v>
      </c>
      <c r="F16" s="198">
        <f t="shared" si="0"/>
        <v>35</v>
      </c>
      <c r="G16" s="201">
        <f t="shared" si="0"/>
        <v>40</v>
      </c>
      <c r="H16" s="176">
        <f t="shared" si="0"/>
        <v>10</v>
      </c>
      <c r="I16" s="176">
        <f t="shared" si="0"/>
        <v>35</v>
      </c>
      <c r="J16" s="176">
        <f t="shared" si="0"/>
        <v>25</v>
      </c>
      <c r="K16" s="175">
        <f t="shared" si="0"/>
        <v>100</v>
      </c>
      <c r="L16" s="177">
        <f t="shared" si="0"/>
        <v>65</v>
      </c>
      <c r="M16" s="177">
        <f t="shared" si="0"/>
        <v>525</v>
      </c>
      <c r="N16" s="177">
        <f t="shared" si="0"/>
        <v>165</v>
      </c>
      <c r="O16" s="196">
        <f t="shared" si="0"/>
        <v>5</v>
      </c>
      <c r="P16" s="191">
        <f t="shared" si="0"/>
        <v>5</v>
      </c>
    </row>
    <row r="17" spans="2:16" ht="30" customHeight="1" thickBot="1" x14ac:dyDescent="0.3">
      <c r="B17" s="278" t="s">
        <v>26</v>
      </c>
      <c r="C17" s="279"/>
      <c r="D17" s="216">
        <f>Sureste!D13</f>
        <v>660</v>
      </c>
      <c r="E17" s="217">
        <f>Sureste!E13</f>
        <v>920</v>
      </c>
      <c r="F17" s="204">
        <f>Sureste!F13</f>
        <v>35</v>
      </c>
      <c r="G17" s="205">
        <f>Sureste!G13</f>
        <v>40</v>
      </c>
      <c r="H17" s="206">
        <f>Sureste!H13</f>
        <v>10</v>
      </c>
      <c r="I17" s="206">
        <f>Sureste!I13</f>
        <v>35</v>
      </c>
      <c r="J17" s="207">
        <f>Sureste!J13</f>
        <v>25</v>
      </c>
      <c r="K17" s="204">
        <f>Sureste!K13</f>
        <v>100</v>
      </c>
      <c r="L17" s="208">
        <f>Sureste!L13</f>
        <v>65</v>
      </c>
      <c r="M17" s="208">
        <f>Sureste!M13</f>
        <v>525</v>
      </c>
      <c r="N17" s="208">
        <f>Sureste!N13</f>
        <v>165</v>
      </c>
      <c r="O17" s="209">
        <f>Sureste!O13</f>
        <v>5</v>
      </c>
      <c r="P17" s="185">
        <f>'Consultores por Área'!C24</f>
        <v>5</v>
      </c>
    </row>
    <row r="18" spans="2:16" ht="15" customHeight="1" thickTop="1" x14ac:dyDescent="0.25">
      <c r="C18" s="18"/>
      <c r="D18" s="19"/>
      <c r="E18" s="19"/>
      <c r="F18" s="20"/>
      <c r="G18" s="20"/>
      <c r="H18" s="20"/>
      <c r="I18" s="20"/>
      <c r="J18" s="20"/>
      <c r="K18" s="20"/>
      <c r="L18" s="21"/>
      <c r="M18" s="20"/>
      <c r="N18" s="20"/>
      <c r="O18" s="20"/>
    </row>
    <row r="19" spans="2:16" ht="15" customHeight="1" x14ac:dyDescent="0.25">
      <c r="B19" s="171" t="s">
        <v>15</v>
      </c>
      <c r="D19" s="22" t="s">
        <v>5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56</v>
      </c>
      <c r="C20" s="172"/>
      <c r="D20" s="22" t="s">
        <v>7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31" t="s">
        <v>16</v>
      </c>
      <c r="C21" s="172"/>
      <c r="D21" s="23" t="s">
        <v>57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17</v>
      </c>
      <c r="C22" s="172"/>
      <c r="D22" s="23" t="s">
        <v>58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18</v>
      </c>
      <c r="C23" s="172"/>
      <c r="D23" s="23" t="s">
        <v>59</v>
      </c>
      <c r="E23" s="23"/>
      <c r="F23" s="19"/>
      <c r="G23" s="5"/>
      <c r="H23" s="5"/>
      <c r="I23" s="3"/>
      <c r="J23" s="3"/>
      <c r="K23" s="8"/>
      <c r="L23" s="3"/>
      <c r="M23" s="20"/>
      <c r="N23" s="20"/>
      <c r="O23" s="20"/>
    </row>
    <row r="24" spans="2:16" ht="15" customHeight="1" x14ac:dyDescent="0.25">
      <c r="B24" s="31" t="s">
        <v>19</v>
      </c>
      <c r="C24" s="172"/>
      <c r="D24" s="24" t="s">
        <v>60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6" ht="15" customHeight="1" x14ac:dyDescent="0.25">
      <c r="B25" s="31" t="s">
        <v>20</v>
      </c>
      <c r="C25" s="172"/>
      <c r="D25" s="24" t="s">
        <v>8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2" t="s">
        <v>21</v>
      </c>
      <c r="C26" s="172"/>
      <c r="D26" s="25" t="s">
        <v>61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22</v>
      </c>
      <c r="C27" s="172"/>
      <c r="D27" s="25" t="s">
        <v>6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566</v>
      </c>
      <c r="C28" s="172"/>
      <c r="D28" s="25" t="s">
        <v>568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567</v>
      </c>
      <c r="C29" s="172"/>
      <c r="D29" s="25" t="s">
        <v>569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23</v>
      </c>
      <c r="C30" s="172"/>
      <c r="D30" s="25" t="s">
        <v>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/>
      <c r="C31" s="172"/>
      <c r="D31" s="172"/>
      <c r="E31" s="26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170" t="s">
        <v>565</v>
      </c>
      <c r="C32" s="5"/>
      <c r="D32" s="5"/>
      <c r="E32" s="59"/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6"/>
      <c r="C33" s="5"/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</row>
  </sheetData>
  <sheetProtection password="CD30" sheet="1" objects="1" scenarios="1"/>
  <mergeCells count="9">
    <mergeCell ref="P9:P10"/>
    <mergeCell ref="B10:C10"/>
    <mergeCell ref="B16:C16"/>
    <mergeCell ref="B17:C17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6" unlocked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Área'!A25</f>
        <v>NA - Andalucía Oriental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Consultores!G76</f>
        <v>VALDERREY PLAZA</v>
      </c>
      <c r="C11" s="29" t="str">
        <f>Consultores!H76</f>
        <v>Óscar</v>
      </c>
      <c r="D11" s="186">
        <f>(D$16/'Consultores por Área'!$C$25)*Consultores!$O76</f>
        <v>132</v>
      </c>
      <c r="E11" s="215">
        <f>(E$16/'Consultores por Área'!$C$25)*Consultores!$O76</f>
        <v>184</v>
      </c>
      <c r="F11" s="193">
        <f>(F$16/'Consultores por Área'!$C$25)*Consultores!$O76</f>
        <v>7</v>
      </c>
      <c r="G11" s="194">
        <f>(G$16/'Consultores por Área'!$C$25)*Consultores!$O76</f>
        <v>8</v>
      </c>
      <c r="H11" s="194">
        <f>(H$16/'Consultores por Área'!$C$25)*Consultores!$O76</f>
        <v>2</v>
      </c>
      <c r="I11" s="194">
        <f>(I$16/'Consultores por Área'!$C$25)*Consultores!$O76</f>
        <v>7</v>
      </c>
      <c r="J11" s="195">
        <f>(J$16/'Consultores por Área'!$C$25)*Consultores!$O76</f>
        <v>5</v>
      </c>
      <c r="K11" s="187">
        <f>(K$16/'Consultores por Área'!$C$25)*Consultores!$O76</f>
        <v>20</v>
      </c>
      <c r="L11" s="177">
        <f>(L$16/'Consultores por Área'!$C$25)*Consultores!$O76</f>
        <v>13</v>
      </c>
      <c r="M11" s="177">
        <f>(M$16/'Consultores por Área'!$C$25)*Consultores!$O76</f>
        <v>105</v>
      </c>
      <c r="N11" s="177">
        <f>(N$16/'Consultores por Área'!$C$25)*Consultores!$O76</f>
        <v>33</v>
      </c>
      <c r="O11" s="196">
        <f>(O$16/'Consultores por Área'!$C$25)*Consultores!$O76</f>
        <v>1</v>
      </c>
      <c r="P11" s="191">
        <f>(P$16/'Consultores por Área'!$C$25)*Consultores!$O76</f>
        <v>1</v>
      </c>
    </row>
    <row r="12" spans="1:16" ht="30" customHeight="1" x14ac:dyDescent="0.25">
      <c r="B12" s="29" t="str">
        <f>Consultores!G77</f>
        <v>DIAZ QUESADA</v>
      </c>
      <c r="C12" s="29" t="str">
        <f>Consultores!H77</f>
        <v>Francisco José</v>
      </c>
      <c r="D12" s="228">
        <f>(D$16/'Consultores por Área'!$C$25)*Consultores!$O77</f>
        <v>132</v>
      </c>
      <c r="E12" s="229">
        <f>(E$16/'Consultores por Área'!$C$25)*Consultores!$O77</f>
        <v>184</v>
      </c>
      <c r="F12" s="233">
        <f>(F$16/'Consultores por Área'!$C$25)*Consultores!$O77</f>
        <v>7</v>
      </c>
      <c r="G12" s="222">
        <f>(G$16/'Consultores por Área'!$C$25)*Consultores!$O77</f>
        <v>8</v>
      </c>
      <c r="H12" s="222">
        <f>(H$16/'Consultores por Área'!$C$25)*Consultores!$O77</f>
        <v>2</v>
      </c>
      <c r="I12" s="222">
        <f>(I$16/'Consultores por Área'!$C$25)*Consultores!$O77</f>
        <v>7</v>
      </c>
      <c r="J12" s="234">
        <f>(J$16/'Consultores por Área'!$C$25)*Consultores!$O77</f>
        <v>5</v>
      </c>
      <c r="K12" s="226">
        <f>(K$16/'Consultores por Área'!$C$25)*Consultores!$O77</f>
        <v>20</v>
      </c>
      <c r="L12" s="227">
        <f>(L$16/'Consultores por Área'!$C$25)*Consultores!$O77</f>
        <v>13</v>
      </c>
      <c r="M12" s="227">
        <f>(M$16/'Consultores por Área'!$C$25)*Consultores!$O77</f>
        <v>105</v>
      </c>
      <c r="N12" s="227">
        <f>(N$16/'Consultores por Área'!$C$25)*Consultores!$O77</f>
        <v>33</v>
      </c>
      <c r="O12" s="231">
        <f>(O$16/'Consultores por Área'!$C$25)*Consultores!$O77</f>
        <v>1</v>
      </c>
      <c r="P12" s="191">
        <f>(P$16/'Consultores por Área'!$C$25)*Consultores!$O77</f>
        <v>1</v>
      </c>
    </row>
    <row r="13" spans="1:16" ht="30" customHeight="1" x14ac:dyDescent="0.25">
      <c r="B13" s="29" t="str">
        <f>Consultores!G78</f>
        <v>VICO DOMINGO</v>
      </c>
      <c r="C13" s="29" t="str">
        <f>Consultores!H78</f>
        <v>Sergio</v>
      </c>
      <c r="D13" s="228">
        <f>(D$16/'Consultores por Área'!$C$25)*Consultores!$O78</f>
        <v>132</v>
      </c>
      <c r="E13" s="229">
        <f>(E$16/'Consultores por Área'!$C$25)*Consultores!$O78</f>
        <v>184</v>
      </c>
      <c r="F13" s="233">
        <f>(F$16/'Consultores por Área'!$C$25)*Consultores!$O78</f>
        <v>7</v>
      </c>
      <c r="G13" s="222">
        <f>(G$16/'Consultores por Área'!$C$25)*Consultores!$O78</f>
        <v>8</v>
      </c>
      <c r="H13" s="222">
        <f>(H$16/'Consultores por Área'!$C$25)*Consultores!$O78</f>
        <v>2</v>
      </c>
      <c r="I13" s="222">
        <f>(I$16/'Consultores por Área'!$C$25)*Consultores!$O78</f>
        <v>7</v>
      </c>
      <c r="J13" s="234">
        <f>(J$16/'Consultores por Área'!$C$25)*Consultores!$O78</f>
        <v>5</v>
      </c>
      <c r="K13" s="226">
        <f>(K$16/'Consultores por Área'!$C$25)*Consultores!$O78</f>
        <v>20</v>
      </c>
      <c r="L13" s="227">
        <f>(L$16/'Consultores por Área'!$C$25)*Consultores!$O78</f>
        <v>13</v>
      </c>
      <c r="M13" s="227">
        <f>(M$16/'Consultores por Área'!$C$25)*Consultores!$O78</f>
        <v>105</v>
      </c>
      <c r="N13" s="227">
        <f>(N$16/'Consultores por Área'!$C$25)*Consultores!$O78</f>
        <v>33</v>
      </c>
      <c r="O13" s="231">
        <f>(O$16/'Consultores por Área'!$C$25)*Consultores!$O78</f>
        <v>1</v>
      </c>
      <c r="P13" s="191">
        <f>(P$16/'Consultores por Área'!$C$25)*Consultores!$O78</f>
        <v>1</v>
      </c>
    </row>
    <row r="14" spans="1:16" ht="30" customHeight="1" x14ac:dyDescent="0.25">
      <c r="B14" s="29" t="str">
        <f>Consultores!G79</f>
        <v>PAREJO MOSCOSO</v>
      </c>
      <c r="C14" s="29" t="str">
        <f>Consultores!H79</f>
        <v>Juan Manuel</v>
      </c>
      <c r="D14" s="228">
        <f>(D$16/'Consultores por Área'!$C$25)*Consultores!$O79</f>
        <v>132</v>
      </c>
      <c r="E14" s="229">
        <f>(E$16/'Consultores por Área'!$C$25)*Consultores!$O79</f>
        <v>184</v>
      </c>
      <c r="F14" s="233">
        <f>(F$16/'Consultores por Área'!$C$25)*Consultores!$O79</f>
        <v>7</v>
      </c>
      <c r="G14" s="222">
        <f>(G$16/'Consultores por Área'!$C$25)*Consultores!$O79</f>
        <v>8</v>
      </c>
      <c r="H14" s="222">
        <f>(H$16/'Consultores por Área'!$C$25)*Consultores!$O79</f>
        <v>2</v>
      </c>
      <c r="I14" s="222">
        <f>(I$16/'Consultores por Área'!$C$25)*Consultores!$O79</f>
        <v>7</v>
      </c>
      <c r="J14" s="234">
        <f>(J$16/'Consultores por Área'!$C$25)*Consultores!$O79</f>
        <v>5</v>
      </c>
      <c r="K14" s="226">
        <f>(K$16/'Consultores por Área'!$C$25)*Consultores!$O79</f>
        <v>20</v>
      </c>
      <c r="L14" s="227">
        <f>(L$16/'Consultores por Área'!$C$25)*Consultores!$O79</f>
        <v>13</v>
      </c>
      <c r="M14" s="227">
        <f>(M$16/'Consultores por Área'!$C$25)*Consultores!$O79</f>
        <v>105</v>
      </c>
      <c r="N14" s="227">
        <f>(N$16/'Consultores por Área'!$C$25)*Consultores!$O79</f>
        <v>33</v>
      </c>
      <c r="O14" s="231">
        <f>(O$16/'Consultores por Área'!$C$25)*Consultores!$O79</f>
        <v>1</v>
      </c>
      <c r="P14" s="191">
        <f>(P$16/'Consultores por Área'!$C$25)*Consultores!$O79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528</v>
      </c>
      <c r="E15" s="215">
        <f t="shared" si="0"/>
        <v>736</v>
      </c>
      <c r="F15" s="198">
        <f t="shared" si="0"/>
        <v>28</v>
      </c>
      <c r="G15" s="201">
        <f t="shared" si="0"/>
        <v>32</v>
      </c>
      <c r="H15" s="176">
        <f t="shared" si="0"/>
        <v>8</v>
      </c>
      <c r="I15" s="176">
        <f t="shared" si="0"/>
        <v>28</v>
      </c>
      <c r="J15" s="176">
        <f t="shared" si="0"/>
        <v>20</v>
      </c>
      <c r="K15" s="175">
        <f t="shared" si="0"/>
        <v>80</v>
      </c>
      <c r="L15" s="177">
        <f t="shared" si="0"/>
        <v>52</v>
      </c>
      <c r="M15" s="177">
        <f t="shared" si="0"/>
        <v>420</v>
      </c>
      <c r="N15" s="177">
        <f t="shared" si="0"/>
        <v>132</v>
      </c>
      <c r="O15" s="196">
        <f t="shared" si="0"/>
        <v>4</v>
      </c>
      <c r="P15" s="191">
        <f t="shared" si="0"/>
        <v>4</v>
      </c>
    </row>
    <row r="16" spans="1:16" ht="30" customHeight="1" thickBot="1" x14ac:dyDescent="0.3">
      <c r="B16" s="278" t="s">
        <v>26</v>
      </c>
      <c r="C16" s="279"/>
      <c r="D16" s="216">
        <f>Sureste!D14</f>
        <v>528</v>
      </c>
      <c r="E16" s="217">
        <f>Sureste!E14</f>
        <v>736</v>
      </c>
      <c r="F16" s="204">
        <f>Sureste!F14</f>
        <v>28</v>
      </c>
      <c r="G16" s="205">
        <f>Sureste!G14</f>
        <v>32</v>
      </c>
      <c r="H16" s="206">
        <f>Sureste!H14</f>
        <v>8</v>
      </c>
      <c r="I16" s="206">
        <f>Sureste!I14</f>
        <v>28</v>
      </c>
      <c r="J16" s="207">
        <f>Sureste!J14</f>
        <v>20</v>
      </c>
      <c r="K16" s="204">
        <f>Sureste!K14</f>
        <v>80</v>
      </c>
      <c r="L16" s="208">
        <f>Sureste!L14</f>
        <v>52</v>
      </c>
      <c r="M16" s="208">
        <f>Sureste!M14</f>
        <v>420</v>
      </c>
      <c r="N16" s="208">
        <f>Sureste!N14</f>
        <v>132</v>
      </c>
      <c r="O16" s="209">
        <f>Sureste!O14</f>
        <v>4</v>
      </c>
      <c r="P16" s="185">
        <f>'Consultores por Área'!C25</f>
        <v>4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5" unlocked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2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Área'!A27</f>
        <v>TA - Cpl. Canarias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Consultores!G81</f>
        <v>DIAZ FERNANDEZ</v>
      </c>
      <c r="C11" s="29" t="str">
        <f>Consultores!H81</f>
        <v>Ana</v>
      </c>
      <c r="D11" s="186">
        <f>(D$16/'Consultores por Área'!$C$27)*Consultores!$O81</f>
        <v>132</v>
      </c>
      <c r="E11" s="215">
        <f>(E$16/'Consultores por Área'!$C$27)*Consultores!$O81</f>
        <v>184</v>
      </c>
      <c r="F11" s="193">
        <f>(F$16/'Consultores por Área'!$C$27)*Consultores!$O81</f>
        <v>7</v>
      </c>
      <c r="G11" s="194">
        <f>(G$16/'Consultores por Área'!$C$27)*Consultores!$O81</f>
        <v>8</v>
      </c>
      <c r="H11" s="194">
        <f>(H$16/'Consultores por Área'!$C$27)*Consultores!$O81</f>
        <v>2</v>
      </c>
      <c r="I11" s="194">
        <f>(I$16/'Consultores por Área'!$C$27)*Consultores!$O81</f>
        <v>7</v>
      </c>
      <c r="J11" s="195">
        <f>(J$16/'Consultores por Área'!$C$27)*Consultores!$O81</f>
        <v>5</v>
      </c>
      <c r="K11" s="187">
        <f>(K$16/'Consultores por Área'!$C$27)*Consultores!$O81</f>
        <v>20</v>
      </c>
      <c r="L11" s="177">
        <f>(L$16/'Consultores por Área'!$C$27)*Consultores!$O81</f>
        <v>13</v>
      </c>
      <c r="M11" s="177">
        <f>(M$16/'Consultores por Área'!$C$27)*Consultores!$O81</f>
        <v>105</v>
      </c>
      <c r="N11" s="177">
        <f>(N$16/'Consultores por Área'!$C$27)*Consultores!$O81</f>
        <v>33</v>
      </c>
      <c r="O11" s="196">
        <f>(O$16/'Consultores por Área'!$C$27)*Consultores!$O81</f>
        <v>1</v>
      </c>
      <c r="P11" s="191">
        <f>(P$16/'Consultores por Área'!$C$27)*Consultores!$O81</f>
        <v>1</v>
      </c>
    </row>
    <row r="12" spans="1:16" ht="30" customHeight="1" x14ac:dyDescent="0.25">
      <c r="B12" s="29" t="str">
        <f>Consultores!G82</f>
        <v>GARCIA SUAREZ</v>
      </c>
      <c r="C12" s="29" t="str">
        <f>Consultores!H82</f>
        <v>Claudio Alberto</v>
      </c>
      <c r="D12" s="228">
        <f>(D$16/'Consultores por Área'!$C$27)*Consultores!$O82</f>
        <v>66</v>
      </c>
      <c r="E12" s="229">
        <f>(E$16/'Consultores por Área'!$C$27)*Consultores!$O82</f>
        <v>92</v>
      </c>
      <c r="F12" s="233">
        <f>(F$16/'Consultores por Área'!$C$27)*Consultores!$O82</f>
        <v>3.5</v>
      </c>
      <c r="G12" s="222">
        <f>(G$16/'Consultores por Área'!$C$27)*Consultores!$O82</f>
        <v>4</v>
      </c>
      <c r="H12" s="222">
        <f>(H$16/'Consultores por Área'!$C$27)*Consultores!$O82</f>
        <v>1</v>
      </c>
      <c r="I12" s="222">
        <f>(I$16/'Consultores por Área'!$C$27)*Consultores!$O82</f>
        <v>3.5</v>
      </c>
      <c r="J12" s="234">
        <f>(J$16/'Consultores por Área'!$C$27)*Consultores!$O82</f>
        <v>2.5</v>
      </c>
      <c r="K12" s="226">
        <f>(K$16/'Consultores por Área'!$C$27)*Consultores!$O82</f>
        <v>10</v>
      </c>
      <c r="L12" s="227">
        <f>(L$16/'Consultores por Área'!$C$27)*Consultores!$O82</f>
        <v>6.5</v>
      </c>
      <c r="M12" s="227">
        <f>(M$16/'Consultores por Área'!$C$27)*Consultores!$O82</f>
        <v>52.5</v>
      </c>
      <c r="N12" s="227">
        <f>(N$16/'Consultores por Área'!$C$27)*Consultores!$O82</f>
        <v>16.5</v>
      </c>
      <c r="O12" s="231">
        <f>(O$16/'Consultores por Área'!$C$27)*Consultores!$O82</f>
        <v>0.5</v>
      </c>
      <c r="P12" s="191">
        <f>(P$16/'Consultores por Área'!$C$27)*Consultores!$O82</f>
        <v>0.5</v>
      </c>
    </row>
    <row r="13" spans="1:16" ht="30" customHeight="1" x14ac:dyDescent="0.25">
      <c r="B13" s="29" t="str">
        <f>Consultores!G83</f>
        <v>PEREZ CASTRO</v>
      </c>
      <c r="C13" s="29" t="str">
        <f>Consultores!H83</f>
        <v>Victor Gabriel</v>
      </c>
      <c r="D13" s="228">
        <f>(D$16/'Consultores por Área'!$C$27)*Consultores!$O83</f>
        <v>132</v>
      </c>
      <c r="E13" s="229">
        <f>(E$16/'Consultores por Área'!$C$27)*Consultores!$O83</f>
        <v>184</v>
      </c>
      <c r="F13" s="233">
        <f>(F$16/'Consultores por Área'!$C$27)*Consultores!$O83</f>
        <v>7</v>
      </c>
      <c r="G13" s="222">
        <f>(G$16/'Consultores por Área'!$C$27)*Consultores!$O83</f>
        <v>8</v>
      </c>
      <c r="H13" s="222">
        <f>(H$16/'Consultores por Área'!$C$27)*Consultores!$O83</f>
        <v>2</v>
      </c>
      <c r="I13" s="222">
        <f>(I$16/'Consultores por Área'!$C$27)*Consultores!$O83</f>
        <v>7</v>
      </c>
      <c r="J13" s="234">
        <f>(J$16/'Consultores por Área'!$C$27)*Consultores!$O83</f>
        <v>5</v>
      </c>
      <c r="K13" s="226">
        <f>(K$16/'Consultores por Área'!$C$27)*Consultores!$O83</f>
        <v>20</v>
      </c>
      <c r="L13" s="227">
        <f>(L$16/'Consultores por Área'!$C$27)*Consultores!$O83</f>
        <v>13</v>
      </c>
      <c r="M13" s="227">
        <f>(M$16/'Consultores por Área'!$C$27)*Consultores!$O83</f>
        <v>105</v>
      </c>
      <c r="N13" s="227">
        <f>(N$16/'Consultores por Área'!$C$27)*Consultores!$O83</f>
        <v>33</v>
      </c>
      <c r="O13" s="231">
        <f>(O$16/'Consultores por Área'!$C$27)*Consultores!$O83</f>
        <v>1</v>
      </c>
      <c r="P13" s="191">
        <f>(P$16/'Consultores por Área'!$C$27)*Consultores!$O83</f>
        <v>1</v>
      </c>
    </row>
    <row r="14" spans="1:16" ht="30" customHeight="1" x14ac:dyDescent="0.25">
      <c r="B14" s="29" t="str">
        <f>Consultores!G84</f>
        <v>RODRIGUEZ BEA</v>
      </c>
      <c r="C14" s="29" t="str">
        <f>Consultores!H84</f>
        <v>Ignacio Manuel</v>
      </c>
      <c r="D14" s="228">
        <f>(D$16/'Consultores por Área'!$C$27)*Consultores!$O84</f>
        <v>132</v>
      </c>
      <c r="E14" s="229">
        <f>(E$16/'Consultores por Área'!$C$27)*Consultores!$O84</f>
        <v>184</v>
      </c>
      <c r="F14" s="233">
        <f>(F$16/'Consultores por Área'!$C$27)*Consultores!$O84</f>
        <v>7</v>
      </c>
      <c r="G14" s="222">
        <f>(G$16/'Consultores por Área'!$C$27)*Consultores!$O84</f>
        <v>8</v>
      </c>
      <c r="H14" s="222">
        <f>(H$16/'Consultores por Área'!$C$27)*Consultores!$O84</f>
        <v>2</v>
      </c>
      <c r="I14" s="222">
        <f>(I$16/'Consultores por Área'!$C$27)*Consultores!$O84</f>
        <v>7</v>
      </c>
      <c r="J14" s="234">
        <f>(J$16/'Consultores por Área'!$C$27)*Consultores!$O84</f>
        <v>5</v>
      </c>
      <c r="K14" s="226">
        <f>(K$16/'Consultores por Área'!$C$27)*Consultores!$O84</f>
        <v>20</v>
      </c>
      <c r="L14" s="227">
        <f>(L$16/'Consultores por Área'!$C$27)*Consultores!$O84</f>
        <v>13</v>
      </c>
      <c r="M14" s="227">
        <f>(M$16/'Consultores por Área'!$C$27)*Consultores!$O84</f>
        <v>105</v>
      </c>
      <c r="N14" s="227">
        <f>(N$16/'Consultores por Área'!$C$27)*Consultores!$O84</f>
        <v>33</v>
      </c>
      <c r="O14" s="231">
        <f>(O$16/'Consultores por Área'!$C$27)*Consultores!$O84</f>
        <v>1</v>
      </c>
      <c r="P14" s="191">
        <f>(P$16/'Consultores por Área'!$C$27)*Consultores!$O84</f>
        <v>1</v>
      </c>
    </row>
    <row r="15" spans="1:16" ht="30" customHeight="1" x14ac:dyDescent="0.25">
      <c r="B15" s="278" t="s">
        <v>25</v>
      </c>
      <c r="C15" s="279"/>
      <c r="D15" s="186">
        <f t="shared" ref="D15:P15" si="0">SUM(D11:D14)</f>
        <v>462</v>
      </c>
      <c r="E15" s="215">
        <f t="shared" si="0"/>
        <v>644</v>
      </c>
      <c r="F15" s="198">
        <f t="shared" si="0"/>
        <v>24.5</v>
      </c>
      <c r="G15" s="201">
        <f t="shared" si="0"/>
        <v>28</v>
      </c>
      <c r="H15" s="176">
        <f t="shared" si="0"/>
        <v>7</v>
      </c>
      <c r="I15" s="176">
        <f t="shared" si="0"/>
        <v>24.5</v>
      </c>
      <c r="J15" s="176">
        <f t="shared" si="0"/>
        <v>17.5</v>
      </c>
      <c r="K15" s="175">
        <f t="shared" si="0"/>
        <v>70</v>
      </c>
      <c r="L15" s="177">
        <f t="shared" si="0"/>
        <v>45.5</v>
      </c>
      <c r="M15" s="177">
        <f t="shared" si="0"/>
        <v>367.5</v>
      </c>
      <c r="N15" s="177">
        <f t="shared" si="0"/>
        <v>115.5</v>
      </c>
      <c r="O15" s="196">
        <f t="shared" si="0"/>
        <v>3.5</v>
      </c>
      <c r="P15" s="191">
        <f t="shared" si="0"/>
        <v>3.5</v>
      </c>
    </row>
    <row r="16" spans="1:16" ht="30" customHeight="1" thickBot="1" x14ac:dyDescent="0.3">
      <c r="B16" s="278" t="s">
        <v>26</v>
      </c>
      <c r="C16" s="279"/>
      <c r="D16" s="216">
        <f>Sureste!D16</f>
        <v>462</v>
      </c>
      <c r="E16" s="217">
        <f>Sureste!E16</f>
        <v>644</v>
      </c>
      <c r="F16" s="204">
        <f>Sureste!F16</f>
        <v>24.5</v>
      </c>
      <c r="G16" s="205">
        <f>Sureste!G16</f>
        <v>28</v>
      </c>
      <c r="H16" s="206">
        <f>Sureste!H16</f>
        <v>7</v>
      </c>
      <c r="I16" s="206">
        <f>Sureste!I16</f>
        <v>24.5</v>
      </c>
      <c r="J16" s="207">
        <f>Sureste!J16</f>
        <v>17.5</v>
      </c>
      <c r="K16" s="204">
        <f>Sureste!K16</f>
        <v>70</v>
      </c>
      <c r="L16" s="208">
        <f>Sureste!L16</f>
        <v>45.5</v>
      </c>
      <c r="M16" s="208">
        <f>Sureste!M16</f>
        <v>367.5</v>
      </c>
      <c r="N16" s="208">
        <f>Sureste!N16</f>
        <v>115.5</v>
      </c>
      <c r="O16" s="209">
        <f>Sureste!O16</f>
        <v>3.5</v>
      </c>
      <c r="P16" s="185">
        <f>'Consultores por Área'!C27</f>
        <v>3.5</v>
      </c>
    </row>
    <row r="17" spans="2:15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171" t="s">
        <v>15</v>
      </c>
      <c r="D18" s="22" t="s">
        <v>5</v>
      </c>
      <c r="E18" s="22"/>
      <c r="F18" s="19"/>
      <c r="G18" s="19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171" t="s">
        <v>56</v>
      </c>
      <c r="C19" s="172"/>
      <c r="D19" s="22" t="s">
        <v>7</v>
      </c>
      <c r="E19" s="22"/>
      <c r="F19" s="19"/>
      <c r="G19" s="19"/>
      <c r="H19" s="20"/>
      <c r="I19" s="20"/>
      <c r="J19" s="20"/>
      <c r="K19" s="20"/>
      <c r="L19" s="21"/>
      <c r="M19" s="20"/>
      <c r="N19" s="20"/>
      <c r="O19" s="20"/>
    </row>
    <row r="20" spans="2:15" ht="15" customHeight="1" x14ac:dyDescent="0.25">
      <c r="B20" s="31" t="s">
        <v>16</v>
      </c>
      <c r="C20" s="172"/>
      <c r="D20" s="23" t="s">
        <v>57</v>
      </c>
      <c r="E20" s="23"/>
      <c r="F20" s="19"/>
      <c r="G20" s="20"/>
      <c r="H20" s="20"/>
      <c r="I20" s="20"/>
      <c r="J20" s="20"/>
      <c r="K20" s="20"/>
      <c r="L20" s="21"/>
      <c r="M20" s="20"/>
      <c r="N20" s="20"/>
      <c r="O20" s="20"/>
    </row>
    <row r="21" spans="2:15" ht="15" customHeight="1" x14ac:dyDescent="0.25">
      <c r="B21" s="31" t="s">
        <v>17</v>
      </c>
      <c r="C21" s="172"/>
      <c r="D21" s="23" t="s">
        <v>58</v>
      </c>
      <c r="E21" s="23"/>
      <c r="F21" s="19"/>
      <c r="G21" s="20"/>
      <c r="H21" s="20"/>
      <c r="I21" s="20"/>
      <c r="J21" s="20"/>
      <c r="K21" s="20"/>
      <c r="L21" s="21"/>
      <c r="M21" s="20"/>
      <c r="N21" s="20"/>
      <c r="O21" s="20"/>
    </row>
    <row r="22" spans="2:15" ht="15" customHeight="1" x14ac:dyDescent="0.25">
      <c r="B22" s="31" t="s">
        <v>18</v>
      </c>
      <c r="C22" s="172"/>
      <c r="D22" s="23" t="s">
        <v>59</v>
      </c>
      <c r="E22" s="23"/>
      <c r="F22" s="19"/>
      <c r="G22" s="5"/>
      <c r="H22" s="5"/>
      <c r="I22" s="3"/>
      <c r="J22" s="3"/>
      <c r="K22" s="8"/>
      <c r="L22" s="3"/>
      <c r="M22" s="20"/>
      <c r="N22" s="20"/>
      <c r="O22" s="20"/>
    </row>
    <row r="23" spans="2:15" ht="15" customHeight="1" x14ac:dyDescent="0.25">
      <c r="B23" s="31" t="s">
        <v>19</v>
      </c>
      <c r="C23" s="172"/>
      <c r="D23" s="24" t="s">
        <v>60</v>
      </c>
      <c r="E23" s="24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1" t="s">
        <v>20</v>
      </c>
      <c r="C24" s="172"/>
      <c r="D24" s="24" t="s">
        <v>8</v>
      </c>
      <c r="E24" s="24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21</v>
      </c>
      <c r="C25" s="172"/>
      <c r="D25" s="25" t="s">
        <v>61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22</v>
      </c>
      <c r="C26" s="172"/>
      <c r="D26" s="25" t="s">
        <v>6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 t="s">
        <v>566</v>
      </c>
      <c r="C27" s="172"/>
      <c r="D27" s="25" t="s">
        <v>568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32" t="s">
        <v>567</v>
      </c>
      <c r="C28" s="172"/>
      <c r="D28" s="25" t="s">
        <v>569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32" t="s">
        <v>23</v>
      </c>
      <c r="C29" s="172"/>
      <c r="D29" s="25" t="s">
        <v>9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5" ht="15" customHeight="1" x14ac:dyDescent="0.25">
      <c r="B30" s="32"/>
      <c r="C30" s="172"/>
      <c r="D30" s="172"/>
      <c r="E30" s="26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5" ht="15" customHeight="1" x14ac:dyDescent="0.25">
      <c r="B31" s="170" t="s">
        <v>565</v>
      </c>
      <c r="C31" s="5"/>
      <c r="D31" s="5"/>
      <c r="E31" s="59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2:15" ht="15" customHeight="1" x14ac:dyDescent="0.25">
      <c r="B32" s="6"/>
      <c r="C32" s="5"/>
      <c r="D32" s="5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</row>
  </sheetData>
  <sheetProtection password="CD30" sheet="1" objects="1" scenarios="1"/>
  <mergeCells count="9">
    <mergeCell ref="P9:P10"/>
    <mergeCell ref="B10:C10"/>
    <mergeCell ref="B15:C15"/>
    <mergeCell ref="B16:C16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1" orientation="landscape" r:id="rId1"/>
  <ignoredErrors>
    <ignoredError sqref="D11:O1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27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">
        <v>62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8" t="s">
        <v>564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">
        <v>15</v>
      </c>
      <c r="E10" s="64" t="s">
        <v>24</v>
      </c>
      <c r="F10" s="35" t="s">
        <v>16</v>
      </c>
      <c r="G10" s="36" t="s">
        <v>17</v>
      </c>
      <c r="H10" s="36" t="s">
        <v>18</v>
      </c>
      <c r="I10" s="36" t="s">
        <v>19</v>
      </c>
      <c r="J10" s="37" t="s">
        <v>20</v>
      </c>
      <c r="K10" s="38" t="s">
        <v>21</v>
      </c>
      <c r="L10" s="39" t="s">
        <v>566</v>
      </c>
      <c r="M10" s="39" t="s">
        <v>22</v>
      </c>
      <c r="N10" s="39" t="s">
        <v>567</v>
      </c>
      <c r="O10" s="40" t="s">
        <v>23</v>
      </c>
      <c r="P10" s="275"/>
    </row>
    <row r="11" spans="1:16" ht="30" customHeight="1" thickBot="1" x14ac:dyDescent="0.3">
      <c r="B11" s="278" t="s">
        <v>26</v>
      </c>
      <c r="C11" s="279"/>
      <c r="D11" s="216">
        <v>132</v>
      </c>
      <c r="E11" s="217">
        <v>184</v>
      </c>
      <c r="F11" s="204">
        <v>7</v>
      </c>
      <c r="G11" s="205">
        <v>8</v>
      </c>
      <c r="H11" s="206">
        <v>2</v>
      </c>
      <c r="I11" s="206">
        <v>7</v>
      </c>
      <c r="J11" s="207">
        <v>5</v>
      </c>
      <c r="K11" s="204">
        <v>20</v>
      </c>
      <c r="L11" s="208">
        <v>13</v>
      </c>
      <c r="M11" s="208">
        <v>105</v>
      </c>
      <c r="N11" s="208">
        <v>33</v>
      </c>
      <c r="O11" s="209">
        <v>1</v>
      </c>
      <c r="P11" s="185">
        <v>1</v>
      </c>
    </row>
    <row r="12" spans="1:16" ht="15" customHeight="1" thickTop="1" x14ac:dyDescent="0.25">
      <c r="C12" s="18"/>
      <c r="D12" s="19"/>
      <c r="E12" s="19"/>
      <c r="F12" s="20"/>
      <c r="G12" s="20"/>
      <c r="H12" s="20"/>
      <c r="I12" s="20"/>
      <c r="J12" s="20"/>
      <c r="K12" s="20"/>
      <c r="L12" s="21"/>
      <c r="M12" s="20"/>
      <c r="N12" s="20"/>
      <c r="O12" s="20"/>
    </row>
    <row r="13" spans="1:16" ht="15" customHeight="1" x14ac:dyDescent="0.25">
      <c r="C13" s="171" t="s">
        <v>15</v>
      </c>
      <c r="E13" s="22" t="s">
        <v>5</v>
      </c>
      <c r="F13" s="19"/>
      <c r="G13" s="19"/>
      <c r="H13" s="20"/>
      <c r="I13" s="20"/>
      <c r="J13" s="20"/>
      <c r="K13" s="20"/>
      <c r="L13" s="21"/>
      <c r="M13" s="20"/>
      <c r="N13" s="20"/>
      <c r="O13" s="20"/>
    </row>
    <row r="14" spans="1:16" ht="15" customHeight="1" x14ac:dyDescent="0.25">
      <c r="C14" s="171" t="s">
        <v>56</v>
      </c>
      <c r="D14" s="172"/>
      <c r="E14" s="22" t="s">
        <v>7</v>
      </c>
      <c r="F14" s="19"/>
      <c r="G14" s="19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C15" s="31" t="s">
        <v>16</v>
      </c>
      <c r="D15" s="172"/>
      <c r="E15" s="23" t="s">
        <v>57</v>
      </c>
      <c r="F15" s="19"/>
      <c r="G15" s="20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C16" s="31" t="s">
        <v>17</v>
      </c>
      <c r="D16" s="172"/>
      <c r="E16" s="23" t="s">
        <v>58</v>
      </c>
      <c r="F16" s="19"/>
      <c r="G16" s="20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C17" s="31" t="s">
        <v>18</v>
      </c>
      <c r="D17" s="172"/>
      <c r="E17" s="23" t="s">
        <v>59</v>
      </c>
      <c r="F17" s="19"/>
      <c r="G17" s="5"/>
      <c r="H17" s="5"/>
      <c r="I17" s="3"/>
      <c r="J17" s="3"/>
      <c r="K17" s="8"/>
      <c r="L17" s="3"/>
      <c r="M17" s="20"/>
      <c r="N17" s="20"/>
      <c r="O17" s="20"/>
    </row>
    <row r="18" spans="2:15" ht="15" customHeight="1" x14ac:dyDescent="0.25">
      <c r="C18" s="31" t="s">
        <v>19</v>
      </c>
      <c r="D18" s="172"/>
      <c r="E18" s="24" t="s">
        <v>60</v>
      </c>
      <c r="F18" s="19"/>
      <c r="G18" s="20"/>
      <c r="H18" s="20"/>
      <c r="I18" s="20"/>
      <c r="J18" s="20"/>
      <c r="K18" s="20"/>
      <c r="L18" s="20"/>
      <c r="M18" s="20"/>
      <c r="N18" s="20"/>
      <c r="O18" s="20"/>
    </row>
    <row r="19" spans="2:15" ht="15" customHeight="1" x14ac:dyDescent="0.25">
      <c r="C19" s="31" t="s">
        <v>20</v>
      </c>
      <c r="D19" s="172"/>
      <c r="E19" s="24" t="s">
        <v>8</v>
      </c>
      <c r="F19" s="19"/>
      <c r="G19" s="20"/>
      <c r="H19" s="20"/>
      <c r="I19" s="20"/>
      <c r="J19" s="20"/>
      <c r="K19" s="20"/>
      <c r="L19" s="20"/>
      <c r="M19" s="20"/>
      <c r="N19" s="20"/>
      <c r="O19" s="20"/>
    </row>
    <row r="20" spans="2:15" ht="15" customHeight="1" x14ac:dyDescent="0.25">
      <c r="C20" s="32" t="s">
        <v>21</v>
      </c>
      <c r="D20" s="172"/>
      <c r="E20" s="25" t="s">
        <v>61</v>
      </c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C21" s="32" t="s">
        <v>22</v>
      </c>
      <c r="D21" s="172"/>
      <c r="E21" s="25" t="s">
        <v>6</v>
      </c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C22" s="32" t="s">
        <v>566</v>
      </c>
      <c r="D22" s="172"/>
      <c r="E22" s="25" t="s">
        <v>568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C23" s="32" t="s">
        <v>567</v>
      </c>
      <c r="D23" s="172"/>
      <c r="E23" s="25" t="s">
        <v>569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C24" s="32" t="s">
        <v>23</v>
      </c>
      <c r="D24" s="172"/>
      <c r="E24" s="25" t="s">
        <v>9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C25" s="32"/>
      <c r="D25" s="172"/>
      <c r="E25" s="172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C26" s="170" t="s">
        <v>565</v>
      </c>
      <c r="D26" s="5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27"/>
      <c r="D27" s="5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</row>
  </sheetData>
  <sheetProtection password="CD30" sheet="1" objects="1" scenarios="1"/>
  <mergeCells count="8">
    <mergeCell ref="P9:P10"/>
    <mergeCell ref="B10:C10"/>
    <mergeCell ref="B11:C11"/>
    <mergeCell ref="B4:O4"/>
    <mergeCell ref="B5:O5"/>
    <mergeCell ref="D9:E9"/>
    <mergeCell ref="F9:J9"/>
    <mergeCell ref="K9:O9"/>
  </mergeCells>
  <pageMargins left="0.39370078740157483" right="0.39370078740157483" top="0.78740157480314965" bottom="0.78740157480314965" header="0.31496062992125984" footer="0.31496062992125984"/>
  <pageSetup paperSize="9" scale="56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29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6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Área'!A28</f>
        <v>YA - Cpl. Illes Balears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1" t="str">
        <f>Consultor!O10</f>
        <v>Empresas premios Asepeyo</v>
      </c>
      <c r="P10" s="275"/>
    </row>
    <row r="11" spans="1:16" ht="30" customHeight="1" x14ac:dyDescent="0.25">
      <c r="B11" s="29" t="str">
        <f>Consultores!G85</f>
        <v>MUNAR FIOL</v>
      </c>
      <c r="C11" s="29" t="str">
        <f>Consultores!H85</f>
        <v>Joan</v>
      </c>
      <c r="D11" s="228">
        <f>(D$13/'Consultores por Área'!$C$28)*Consultores!$O85</f>
        <v>132</v>
      </c>
      <c r="E11" s="229">
        <f>(E$13/'Consultores por Área'!$C$28)*Consultores!$O85</f>
        <v>184</v>
      </c>
      <c r="F11" s="233">
        <f>(F$13/'Consultores por Área'!$C$28)*Consultores!$O85</f>
        <v>7</v>
      </c>
      <c r="G11" s="222">
        <f>(G$13/'Consultores por Área'!$C$28)*Consultores!$O85</f>
        <v>8</v>
      </c>
      <c r="H11" s="222">
        <f>(H$13/'Consultores por Área'!$C$28)*Consultores!$O85</f>
        <v>2</v>
      </c>
      <c r="I11" s="222">
        <f>(I$13/'Consultores por Área'!$C$28)*Consultores!$O85</f>
        <v>7</v>
      </c>
      <c r="J11" s="234">
        <f>(J$13/'Consultores por Área'!$C$28)*Consultores!$O85</f>
        <v>5</v>
      </c>
      <c r="K11" s="226">
        <f>(K$13/'Consultores por Área'!$C$28)*Consultores!$O85</f>
        <v>20</v>
      </c>
      <c r="L11" s="227">
        <f>(L$13/'Consultores por Área'!$C$28)*Consultores!$O85</f>
        <v>13</v>
      </c>
      <c r="M11" s="227">
        <f>(M$13/'Consultores por Área'!$C$28)*Consultores!$O85</f>
        <v>105</v>
      </c>
      <c r="N11" s="227">
        <f>(N$13/'Consultores por Área'!$C$28)*Consultores!$O85</f>
        <v>33</v>
      </c>
      <c r="O11" s="231">
        <f>(O$13/'Consultores por Área'!$C$28)*Consultores!$O85</f>
        <v>1</v>
      </c>
      <c r="P11" s="191">
        <f>(P$13/'Consultores por Área'!$C$28)*Consultores!$O85</f>
        <v>1</v>
      </c>
    </row>
    <row r="12" spans="1:16" ht="30" customHeight="1" x14ac:dyDescent="0.25">
      <c r="B12" s="278" t="s">
        <v>25</v>
      </c>
      <c r="C12" s="279"/>
      <c r="D12" s="186">
        <f t="shared" ref="D12:P12" si="0">SUM(D11:D11)</f>
        <v>132</v>
      </c>
      <c r="E12" s="215">
        <f t="shared" si="0"/>
        <v>184</v>
      </c>
      <c r="F12" s="198">
        <f t="shared" si="0"/>
        <v>7</v>
      </c>
      <c r="G12" s="201">
        <f t="shared" si="0"/>
        <v>8</v>
      </c>
      <c r="H12" s="176">
        <f t="shared" si="0"/>
        <v>2</v>
      </c>
      <c r="I12" s="176">
        <f t="shared" si="0"/>
        <v>7</v>
      </c>
      <c r="J12" s="176">
        <f t="shared" si="0"/>
        <v>5</v>
      </c>
      <c r="K12" s="175">
        <f t="shared" si="0"/>
        <v>20</v>
      </c>
      <c r="L12" s="177">
        <f t="shared" si="0"/>
        <v>13</v>
      </c>
      <c r="M12" s="177">
        <f t="shared" si="0"/>
        <v>105</v>
      </c>
      <c r="N12" s="177">
        <f t="shared" si="0"/>
        <v>33</v>
      </c>
      <c r="O12" s="196">
        <f t="shared" si="0"/>
        <v>1</v>
      </c>
      <c r="P12" s="191">
        <f t="shared" si="0"/>
        <v>1</v>
      </c>
    </row>
    <row r="13" spans="1:16" ht="30" customHeight="1" thickBot="1" x14ac:dyDescent="0.3">
      <c r="B13" s="278" t="s">
        <v>26</v>
      </c>
      <c r="C13" s="279"/>
      <c r="D13" s="216">
        <f>Sureste!D17</f>
        <v>132</v>
      </c>
      <c r="E13" s="217">
        <f>Sureste!E17</f>
        <v>184</v>
      </c>
      <c r="F13" s="204">
        <f>Sureste!F17</f>
        <v>7</v>
      </c>
      <c r="G13" s="205">
        <f>Sureste!G17</f>
        <v>8</v>
      </c>
      <c r="H13" s="206">
        <f>Sureste!H17</f>
        <v>2</v>
      </c>
      <c r="I13" s="206">
        <f>Sureste!I17</f>
        <v>7</v>
      </c>
      <c r="J13" s="207">
        <f>Sureste!J17</f>
        <v>5</v>
      </c>
      <c r="K13" s="204">
        <f>Sureste!K17</f>
        <v>20</v>
      </c>
      <c r="L13" s="208">
        <f>Sureste!L17</f>
        <v>13</v>
      </c>
      <c r="M13" s="208">
        <f>Sureste!M17</f>
        <v>105</v>
      </c>
      <c r="N13" s="208">
        <f>Sureste!N17</f>
        <v>33</v>
      </c>
      <c r="O13" s="209">
        <f>Sureste!O17</f>
        <v>1</v>
      </c>
      <c r="P13" s="185">
        <f>'Consultores por Área'!C28</f>
        <v>1</v>
      </c>
    </row>
    <row r="14" spans="1:16" ht="15" customHeight="1" thickTop="1" x14ac:dyDescent="0.25">
      <c r="C14" s="18"/>
      <c r="D14" s="19"/>
      <c r="E14" s="19"/>
      <c r="F14" s="20"/>
      <c r="G14" s="20"/>
      <c r="H14" s="20"/>
      <c r="I14" s="20"/>
      <c r="J14" s="20"/>
      <c r="K14" s="20"/>
      <c r="L14" s="21"/>
      <c r="M14" s="20"/>
      <c r="N14" s="20"/>
      <c r="O14" s="20"/>
    </row>
    <row r="15" spans="1:16" ht="15" customHeight="1" x14ac:dyDescent="0.25">
      <c r="B15" s="171" t="s">
        <v>15</v>
      </c>
      <c r="D15" s="22" t="s">
        <v>5</v>
      </c>
      <c r="E15" s="22"/>
      <c r="F15" s="19"/>
      <c r="G15" s="19"/>
      <c r="H15" s="20"/>
      <c r="I15" s="20"/>
      <c r="J15" s="20"/>
      <c r="K15" s="20"/>
      <c r="L15" s="21"/>
      <c r="M15" s="20"/>
      <c r="N15" s="20"/>
      <c r="O15" s="20"/>
    </row>
    <row r="16" spans="1:16" ht="15" customHeight="1" x14ac:dyDescent="0.25">
      <c r="B16" s="171" t="s">
        <v>56</v>
      </c>
      <c r="C16" s="172"/>
      <c r="D16" s="22" t="s">
        <v>7</v>
      </c>
      <c r="E16" s="22"/>
      <c r="F16" s="19"/>
      <c r="G16" s="19"/>
      <c r="H16" s="20"/>
      <c r="I16" s="20"/>
      <c r="J16" s="20"/>
      <c r="K16" s="20"/>
      <c r="L16" s="21"/>
      <c r="M16" s="20"/>
      <c r="N16" s="20"/>
      <c r="O16" s="20"/>
    </row>
    <row r="17" spans="2:15" ht="15" customHeight="1" x14ac:dyDescent="0.25">
      <c r="B17" s="31" t="s">
        <v>16</v>
      </c>
      <c r="C17" s="172"/>
      <c r="D17" s="23" t="s">
        <v>57</v>
      </c>
      <c r="E17" s="23"/>
      <c r="F17" s="19"/>
      <c r="G17" s="20"/>
      <c r="H17" s="20"/>
      <c r="I17" s="20"/>
      <c r="J17" s="20"/>
      <c r="K17" s="20"/>
      <c r="L17" s="21"/>
      <c r="M17" s="20"/>
      <c r="N17" s="20"/>
      <c r="O17" s="20"/>
    </row>
    <row r="18" spans="2:15" ht="15" customHeight="1" x14ac:dyDescent="0.25">
      <c r="B18" s="31" t="s">
        <v>17</v>
      </c>
      <c r="C18" s="172"/>
      <c r="D18" s="23" t="s">
        <v>58</v>
      </c>
      <c r="E18" s="23"/>
      <c r="F18" s="19"/>
      <c r="G18" s="20"/>
      <c r="H18" s="20"/>
      <c r="I18" s="20"/>
      <c r="J18" s="20"/>
      <c r="K18" s="20"/>
      <c r="L18" s="21"/>
      <c r="M18" s="20"/>
      <c r="N18" s="20"/>
      <c r="O18" s="20"/>
    </row>
    <row r="19" spans="2:15" ht="15" customHeight="1" x14ac:dyDescent="0.25">
      <c r="B19" s="31" t="s">
        <v>18</v>
      </c>
      <c r="C19" s="172"/>
      <c r="D19" s="23" t="s">
        <v>59</v>
      </c>
      <c r="E19" s="23"/>
      <c r="F19" s="19"/>
      <c r="G19" s="5"/>
      <c r="H19" s="5"/>
      <c r="I19" s="3"/>
      <c r="J19" s="3"/>
      <c r="K19" s="8"/>
      <c r="L19" s="3"/>
      <c r="M19" s="20"/>
      <c r="N19" s="20"/>
      <c r="O19" s="20"/>
    </row>
    <row r="20" spans="2:15" ht="15" customHeight="1" x14ac:dyDescent="0.25">
      <c r="B20" s="31" t="s">
        <v>19</v>
      </c>
      <c r="C20" s="172"/>
      <c r="D20" s="24" t="s">
        <v>60</v>
      </c>
      <c r="E20" s="24"/>
      <c r="F20" s="19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15" customHeight="1" x14ac:dyDescent="0.25">
      <c r="B21" s="31" t="s">
        <v>20</v>
      </c>
      <c r="C21" s="172"/>
      <c r="D21" s="24" t="s">
        <v>8</v>
      </c>
      <c r="E21" s="24"/>
      <c r="F21" s="19"/>
      <c r="G21" s="20"/>
      <c r="H21" s="20"/>
      <c r="I21" s="20"/>
      <c r="J21" s="20"/>
      <c r="K21" s="20"/>
      <c r="L21" s="20"/>
      <c r="M21" s="20"/>
      <c r="N21" s="20"/>
      <c r="O21" s="20"/>
    </row>
    <row r="22" spans="2:15" ht="15" customHeight="1" x14ac:dyDescent="0.25">
      <c r="B22" s="32" t="s">
        <v>21</v>
      </c>
      <c r="C22" s="172"/>
      <c r="D22" s="25" t="s">
        <v>61</v>
      </c>
      <c r="E22" s="25"/>
      <c r="F22" s="19"/>
      <c r="G22" s="20"/>
      <c r="H22" s="20"/>
      <c r="I22" s="20"/>
      <c r="J22" s="20"/>
      <c r="K22" s="20"/>
      <c r="L22" s="20"/>
      <c r="M22" s="20"/>
      <c r="N22" s="20"/>
      <c r="O22" s="20"/>
    </row>
    <row r="23" spans="2:15" ht="15" customHeight="1" x14ac:dyDescent="0.25">
      <c r="B23" s="32" t="s">
        <v>22</v>
      </c>
      <c r="C23" s="172"/>
      <c r="D23" s="25" t="s">
        <v>6</v>
      </c>
      <c r="E23" s="25"/>
      <c r="F23" s="19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15" customHeight="1" x14ac:dyDescent="0.25">
      <c r="B24" s="32" t="s">
        <v>566</v>
      </c>
      <c r="C24" s="172"/>
      <c r="D24" s="25" t="s">
        <v>568</v>
      </c>
      <c r="E24" s="25"/>
      <c r="F24" s="19"/>
      <c r="G24" s="20"/>
      <c r="H24" s="20"/>
      <c r="I24" s="20"/>
      <c r="J24" s="20"/>
      <c r="K24" s="20"/>
      <c r="L24" s="20"/>
      <c r="M24" s="20"/>
      <c r="N24" s="20"/>
      <c r="O24" s="20"/>
    </row>
    <row r="25" spans="2:15" ht="15" customHeight="1" x14ac:dyDescent="0.25">
      <c r="B25" s="32" t="s">
        <v>567</v>
      </c>
      <c r="C25" s="172"/>
      <c r="D25" s="25" t="s">
        <v>569</v>
      </c>
      <c r="E25" s="25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5" ht="15" customHeight="1" x14ac:dyDescent="0.25">
      <c r="B26" s="32" t="s">
        <v>23</v>
      </c>
      <c r="C26" s="172"/>
      <c r="D26" s="25" t="s">
        <v>9</v>
      </c>
      <c r="E26" s="25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5" ht="15" customHeight="1" x14ac:dyDescent="0.25">
      <c r="B27" s="32"/>
      <c r="C27" s="172"/>
      <c r="D27" s="172"/>
      <c r="E27" s="26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5" ht="15" customHeight="1" x14ac:dyDescent="0.25">
      <c r="B28" s="170" t="s">
        <v>565</v>
      </c>
      <c r="C28" s="5"/>
      <c r="D28" s="5"/>
      <c r="E28" s="59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2:15" ht="15" customHeight="1" x14ac:dyDescent="0.25">
      <c r="B29" s="6"/>
      <c r="C29" s="5"/>
      <c r="D29" s="5"/>
      <c r="E29" s="5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sheetProtection password="CD30" sheet="1" objects="1" scenarios="1"/>
  <mergeCells count="9">
    <mergeCell ref="P9:P10"/>
    <mergeCell ref="B10:C10"/>
    <mergeCell ref="B12:C12"/>
    <mergeCell ref="B13:C13"/>
    <mergeCell ref="B4:O4"/>
    <mergeCell ref="B5:O5"/>
    <mergeCell ref="D9:E9"/>
    <mergeCell ref="F9:J9"/>
    <mergeCell ref="K9:O9"/>
  </mergeCells>
  <pageMargins left="0.7" right="0.7" top="0.75" bottom="0.75" header="0.3" footer="0.3"/>
  <pageSetup paperSize="9" scale="53" orientation="landscape" r:id="rId1"/>
  <ignoredErrors>
    <ignoredError sqref="D11:O12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31"/>
  <sheetViews>
    <sheetView showGridLines="0" tabSelected="1" topLeftCell="B1" zoomScaleNormal="100" workbookViewId="0">
      <selection activeCell="C4" sqref="C4:P4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21.42578125" style="6" customWidth="1"/>
    <col min="4" max="10" width="14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2:16" ht="18" customHeight="1" x14ac:dyDescent="0.3">
      <c r="C6" s="164" t="s">
        <v>560</v>
      </c>
      <c r="D6" s="165">
        <v>2020</v>
      </c>
      <c r="E6" s="166" t="s">
        <v>561</v>
      </c>
      <c r="F6" s="167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562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10</v>
      </c>
      <c r="D10" s="34" t="str">
        <f>Consultor!D10</f>
        <v>Visitas</v>
      </c>
      <c r="E10" s="66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">
        <v>11</v>
      </c>
      <c r="D11" s="173">
        <f>D16*'Consultores por Área'!$C$2/'Consultores por Área'!$C$29</f>
        <v>2442</v>
      </c>
      <c r="E11" s="174">
        <f>E16*'Consultores por Área'!$C$2/'Consultores por Área'!$C$29</f>
        <v>3404</v>
      </c>
      <c r="F11" s="175">
        <f>F16*'Consultores por Área'!$C$2/'Consultores por Área'!$C$29</f>
        <v>129.5</v>
      </c>
      <c r="G11" s="176">
        <f>G16*'Consultores por Área'!$C$2/'Consultores por Área'!$C$29</f>
        <v>148</v>
      </c>
      <c r="H11" s="176">
        <f>H16*'Consultores por Área'!$C$2/'Consultores por Área'!$C$29</f>
        <v>37</v>
      </c>
      <c r="I11" s="176">
        <f>I16*'Consultores por Área'!$C$2/'Consultores por Área'!$C$29</f>
        <v>129.5</v>
      </c>
      <c r="J11" s="176">
        <f>J16*'Consultores por Área'!$C$2/'Consultores por Área'!$C$29</f>
        <v>92.5</v>
      </c>
      <c r="K11" s="175">
        <f>K16*'Consultores por Área'!$C$2/'Consultores por Área'!$C$29</f>
        <v>370</v>
      </c>
      <c r="L11" s="177">
        <f>L16*'Consultores por Área'!$C$2/'Consultores por Área'!$C$29</f>
        <v>240.49999999999997</v>
      </c>
      <c r="M11" s="177">
        <f>M16*'Consultores por Área'!$C$2/'Consultores por Área'!$C$29</f>
        <v>1942.5</v>
      </c>
      <c r="N11" s="177">
        <f>N16*'Consultores por Área'!$C$2/'Consultores por Área'!$C$29</f>
        <v>610.5</v>
      </c>
      <c r="O11" s="177">
        <f>O16*'Consultores por Área'!$C$2/'Consultores por Área'!$C$29</f>
        <v>18.5</v>
      </c>
      <c r="P11" s="191">
        <f>'Consultores por Área'!C2</f>
        <v>18.5</v>
      </c>
    </row>
    <row r="12" spans="2:16" ht="30" customHeight="1" x14ac:dyDescent="0.25">
      <c r="C12" s="30" t="s">
        <v>12</v>
      </c>
      <c r="D12" s="173">
        <f>D16*'Consultores por Área'!$C$6/'Consultores por Área'!$C$29</f>
        <v>2626.8</v>
      </c>
      <c r="E12" s="178">
        <f>E16*'Consultores por Área'!$C$6/'Consultores por Área'!$C$29</f>
        <v>3661.5999999999995</v>
      </c>
      <c r="F12" s="175">
        <f>F16*'Consultores por Área'!$C$6/'Consultores por Área'!$C$29</f>
        <v>139.30000000000001</v>
      </c>
      <c r="G12" s="176">
        <f>G16*'Consultores por Área'!$C$6/'Consultores por Área'!$C$29</f>
        <v>159.19999999999999</v>
      </c>
      <c r="H12" s="176">
        <f>H16*'Consultores por Área'!$C$6/'Consultores por Área'!$C$29</f>
        <v>39.799999999999997</v>
      </c>
      <c r="I12" s="176">
        <f>I16*'Consultores por Área'!$C$6/'Consultores por Área'!$C$29</f>
        <v>139.30000000000001</v>
      </c>
      <c r="J12" s="176">
        <f>J16*'Consultores por Área'!$C$6/'Consultores por Área'!$C$29</f>
        <v>99.5</v>
      </c>
      <c r="K12" s="175">
        <f>K16*'Consultores por Área'!$C$6/'Consultores por Área'!$C$29</f>
        <v>398</v>
      </c>
      <c r="L12" s="177">
        <f>L16*'Consultores por Área'!$C$6/'Consultores por Área'!$C$29</f>
        <v>258.7</v>
      </c>
      <c r="M12" s="177">
        <f>M16*'Consultores por Área'!$C$6/'Consultores por Área'!$C$29</f>
        <v>2089.5</v>
      </c>
      <c r="N12" s="177">
        <f>N16*'Consultores por Área'!$C$6/'Consultores por Área'!$C$29</f>
        <v>656.7</v>
      </c>
      <c r="O12" s="177">
        <f>O16*'Consultores por Área'!$C$6/'Consultores por Área'!$C$29</f>
        <v>19.899999999999999</v>
      </c>
      <c r="P12" s="191">
        <f>'Consultores por Área'!C6</f>
        <v>19.899999999999999</v>
      </c>
    </row>
    <row r="13" spans="2:16" ht="30" customHeight="1" x14ac:dyDescent="0.25">
      <c r="C13" s="30" t="s">
        <v>13</v>
      </c>
      <c r="D13" s="173">
        <f>D16*'Consultores por Área'!$C$13/'Consultores por Área'!$C$29</f>
        <v>2164.8000000000002</v>
      </c>
      <c r="E13" s="178">
        <f>E16*'Consultores por Área'!$C$13/'Consultores por Área'!$C$29</f>
        <v>3017.6</v>
      </c>
      <c r="F13" s="175">
        <f>F16*'Consultores por Área'!$C$13/'Consultores por Área'!$C$29</f>
        <v>114.8</v>
      </c>
      <c r="G13" s="176">
        <f>G16*'Consultores por Área'!$C$13/'Consultores por Área'!$C$29</f>
        <v>131.19999999999999</v>
      </c>
      <c r="H13" s="176">
        <f>H16*'Consultores por Área'!$C$13/'Consultores por Área'!$C$29</f>
        <v>32.799999999999997</v>
      </c>
      <c r="I13" s="176">
        <f>I16*'Consultores por Área'!$C$13/'Consultores por Área'!$C$29</f>
        <v>114.8</v>
      </c>
      <c r="J13" s="176">
        <f>J16*'Consultores por Área'!$C$13/'Consultores por Área'!$C$29</f>
        <v>82</v>
      </c>
      <c r="K13" s="175">
        <f>K16*'Consultores por Área'!$C$13/'Consultores por Área'!$C$29</f>
        <v>328</v>
      </c>
      <c r="L13" s="177">
        <f>L16*'Consultores por Área'!$C$13/'Consultores por Área'!$C$29</f>
        <v>213.2</v>
      </c>
      <c r="M13" s="177">
        <f>M16*'Consultores por Área'!$C$13/'Consultores por Área'!$C$29</f>
        <v>1721.9999999999998</v>
      </c>
      <c r="N13" s="177">
        <f>N16*'Consultores por Área'!$C$13/'Consultores por Área'!$C$29</f>
        <v>541.20000000000005</v>
      </c>
      <c r="O13" s="177">
        <f>O16*'Consultores por Área'!$C$13/'Consultores por Área'!$C$29</f>
        <v>16.399999999999999</v>
      </c>
      <c r="P13" s="191">
        <f>'Consultores por Área'!C13</f>
        <v>16.399999999999999</v>
      </c>
    </row>
    <row r="14" spans="2:16" ht="30" customHeight="1" x14ac:dyDescent="0.25">
      <c r="C14" s="30" t="s">
        <v>14</v>
      </c>
      <c r="D14" s="173">
        <f>D16*'Consultores por Área'!$C$21/'Consultores por Área'!$C$29</f>
        <v>2838</v>
      </c>
      <c r="E14" s="178">
        <f>E16*'Consultores por Área'!$C$21/'Consultores por Área'!$C$29</f>
        <v>3956</v>
      </c>
      <c r="F14" s="175">
        <f>F16*'Consultores por Área'!$C$21/'Consultores por Área'!$C$29</f>
        <v>150.5</v>
      </c>
      <c r="G14" s="176">
        <f>G16*'Consultores por Área'!$C$21/'Consultores por Área'!$C$29</f>
        <v>172</v>
      </c>
      <c r="H14" s="176">
        <f>H16*'Consultores por Área'!$C$21/'Consultores por Área'!$C$29</f>
        <v>43</v>
      </c>
      <c r="I14" s="176">
        <f>I16*'Consultores por Área'!$C$21/'Consultores por Área'!$C$29</f>
        <v>150.5</v>
      </c>
      <c r="J14" s="176">
        <f>J16*'Consultores por Área'!$C$21/'Consultores por Área'!$C$29</f>
        <v>107.5</v>
      </c>
      <c r="K14" s="175">
        <f>K16*'Consultores por Área'!$C$21/'Consultores por Área'!$C$29</f>
        <v>430</v>
      </c>
      <c r="L14" s="177">
        <f>L16*'Consultores por Área'!$C$21/'Consultores por Área'!$C$29</f>
        <v>279.5</v>
      </c>
      <c r="M14" s="177">
        <f>M16*'Consultores por Área'!$C$21/'Consultores por Área'!$C$29</f>
        <v>2257.5</v>
      </c>
      <c r="N14" s="177">
        <f>N16*'Consultores por Área'!$C$21/'Consultores por Área'!$C$29</f>
        <v>709.5</v>
      </c>
      <c r="O14" s="177">
        <f>O16*'Consultores por Área'!$C$21/'Consultores por Área'!$C$29</f>
        <v>21.5</v>
      </c>
      <c r="P14" s="191">
        <f>'Consultores por Área'!C21</f>
        <v>21.5</v>
      </c>
    </row>
    <row r="15" spans="2:16" ht="30" customHeight="1" x14ac:dyDescent="0.25">
      <c r="C15" s="30" t="s">
        <v>25</v>
      </c>
      <c r="D15" s="173">
        <f>SUM(D11:D14)</f>
        <v>10071.6</v>
      </c>
      <c r="E15" s="178">
        <f>SUM(E11:E14)</f>
        <v>14039.199999999999</v>
      </c>
      <c r="F15" s="175">
        <f t="shared" ref="F15:P15" si="0">SUM(F11:F14)</f>
        <v>534.1</v>
      </c>
      <c r="G15" s="176">
        <f t="shared" si="0"/>
        <v>610.4</v>
      </c>
      <c r="H15" s="176">
        <f t="shared" si="0"/>
        <v>152.6</v>
      </c>
      <c r="I15" s="176">
        <f t="shared" si="0"/>
        <v>534.1</v>
      </c>
      <c r="J15" s="176">
        <f t="shared" si="0"/>
        <v>381.5</v>
      </c>
      <c r="K15" s="175">
        <f t="shared" si="0"/>
        <v>1526</v>
      </c>
      <c r="L15" s="177">
        <f t="shared" si="0"/>
        <v>991.89999999999986</v>
      </c>
      <c r="M15" s="177">
        <f t="shared" si="0"/>
        <v>8011.5</v>
      </c>
      <c r="N15" s="177">
        <f t="shared" si="0"/>
        <v>2517.9</v>
      </c>
      <c r="O15" s="177">
        <f t="shared" si="0"/>
        <v>76.3</v>
      </c>
      <c r="P15" s="191">
        <f t="shared" si="0"/>
        <v>76.3</v>
      </c>
    </row>
    <row r="16" spans="2:16" ht="30" customHeight="1" thickBot="1" x14ac:dyDescent="0.3">
      <c r="C16" s="30" t="s">
        <v>26</v>
      </c>
      <c r="D16" s="179">
        <f>Consultor!D11*'Consultores por Área'!$C$29</f>
        <v>10071.6</v>
      </c>
      <c r="E16" s="180">
        <f>Consultor!E11*'Consultores por Área'!$C$29</f>
        <v>14039.199999999999</v>
      </c>
      <c r="F16" s="181">
        <f>Consultor!F11*'Consultores por Área'!$C$29</f>
        <v>534.1</v>
      </c>
      <c r="G16" s="182">
        <f>Consultor!G11*'Consultores por Área'!$C$29</f>
        <v>610.4</v>
      </c>
      <c r="H16" s="182">
        <f>Consultor!H11*'Consultores por Área'!$C$29</f>
        <v>152.6</v>
      </c>
      <c r="I16" s="182">
        <f>Consultor!I11*'Consultores por Área'!$C$29</f>
        <v>534.1</v>
      </c>
      <c r="J16" s="183">
        <f>Consultor!J11*'Consultores por Área'!$C$29</f>
        <v>381.5</v>
      </c>
      <c r="K16" s="181">
        <f>Consultor!K11*'Consultores por Área'!$C$29</f>
        <v>1526</v>
      </c>
      <c r="L16" s="184">
        <f>Consultor!L11*'Consultores por Área'!$C$29</f>
        <v>991.9</v>
      </c>
      <c r="M16" s="184">
        <f>Consultor!M11*'Consultores por Área'!$C$29</f>
        <v>8011.5</v>
      </c>
      <c r="N16" s="184">
        <f>Consultor!N11*'Consultores por Área'!$C$29</f>
        <v>2517.9</v>
      </c>
      <c r="O16" s="184">
        <f>Consultor!O11*'Consultores por Área'!$C$29</f>
        <v>76.3</v>
      </c>
      <c r="P16" s="185">
        <f>'Consultores por Área'!C29</f>
        <v>76.3</v>
      </c>
    </row>
    <row r="17" spans="3:16" ht="15" customHeight="1" thickTop="1" x14ac:dyDescent="0.25">
      <c r="C17" s="18"/>
      <c r="D17" s="19"/>
      <c r="E17" s="19"/>
      <c r="F17" s="20"/>
      <c r="G17" s="20"/>
      <c r="H17" s="20"/>
      <c r="I17" s="20"/>
      <c r="J17" s="20"/>
      <c r="K17" s="20"/>
      <c r="L17" s="21"/>
      <c r="M17" s="20"/>
      <c r="N17" s="20"/>
      <c r="O17" s="20"/>
      <c r="P17" s="20"/>
    </row>
    <row r="18" spans="3:16" ht="13.5" customHeight="1" x14ac:dyDescent="0.25">
      <c r="C18" s="60" t="str">
        <f>Consultor!C13</f>
        <v>Visitas</v>
      </c>
      <c r="D18" s="59"/>
      <c r="E18" s="22" t="str">
        <f>Consultor!E13</f>
        <v>Nº de visitas a centros de trabajo</v>
      </c>
      <c r="F18" s="19"/>
      <c r="G18" s="19"/>
      <c r="H18" s="20"/>
      <c r="I18" s="20"/>
      <c r="J18" s="20"/>
      <c r="K18" s="20"/>
      <c r="L18" s="21"/>
      <c r="M18" s="20"/>
      <c r="N18" s="20"/>
      <c r="O18" s="20"/>
      <c r="P18" s="20"/>
    </row>
    <row r="19" spans="3:16" ht="13.5" customHeight="1" x14ac:dyDescent="0.25">
      <c r="C19" s="60" t="str">
        <f>Consultor!C14</f>
        <v>Asesoramientos</v>
      </c>
      <c r="D19" s="59"/>
      <c r="E19" s="22" t="str">
        <f>Consultor!E14</f>
        <v>Nº de acciones de asesoramiento</v>
      </c>
      <c r="F19" s="19"/>
      <c r="G19" s="19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3.5" customHeight="1" x14ac:dyDescent="0.25">
      <c r="C20" s="31" t="str">
        <f>Consultor!C15</f>
        <v>Empresas A1</v>
      </c>
      <c r="D20" s="59"/>
      <c r="E20" s="23" t="str">
        <f>Consultor!E15</f>
        <v>Nº de empresas A1 - Asesoramiento técnico</v>
      </c>
      <c r="F20" s="19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3.5" customHeight="1" x14ac:dyDescent="0.25">
      <c r="C21" s="31" t="str">
        <f>Consultor!C16</f>
        <v>Empresas A2</v>
      </c>
      <c r="D21" s="59"/>
      <c r="E21" s="23" t="str">
        <f>Consultor!E16</f>
        <v>Nº de empresas A2 - Empresas concurrentes</v>
      </c>
      <c r="F21" s="19"/>
      <c r="G21" s="20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3.5" customHeight="1" x14ac:dyDescent="0.25">
      <c r="C22" s="31" t="str">
        <f>Consultor!C17</f>
        <v>Empresas A4</v>
      </c>
      <c r="D22" s="59"/>
      <c r="E22" s="23" t="str">
        <f>Consultor!E17</f>
        <v>Nº de empresas A4 - Adaptación de puestos</v>
      </c>
      <c r="F22" s="19"/>
      <c r="G22" s="5"/>
      <c r="H22" s="5"/>
      <c r="I22" s="3"/>
      <c r="J22" s="3"/>
      <c r="K22" s="8"/>
      <c r="L22" s="3"/>
      <c r="M22" s="20"/>
      <c r="N22" s="20"/>
      <c r="O22" s="20"/>
      <c r="P22" s="20"/>
    </row>
    <row r="23" spans="3:16" ht="13.5" customHeight="1" x14ac:dyDescent="0.25">
      <c r="C23" s="31" t="str">
        <f>Consultor!C18</f>
        <v>Empresas B1</v>
      </c>
      <c r="D23" s="59"/>
      <c r="E23" s="24" t="str">
        <f>Consultor!E18</f>
        <v>Nº de empresas B1 - Control causas EP/AT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3:16" ht="13.5" customHeight="1" x14ac:dyDescent="0.25">
      <c r="C24" s="31" t="str">
        <f>Consultor!C19</f>
        <v>Empresas B2</v>
      </c>
      <c r="D24" s="59"/>
      <c r="E24" s="24" t="str">
        <f>Consultor!E19</f>
        <v>Nº empresas B2 - Reducción alta siniestralidad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3:16" ht="13.5" customHeight="1" x14ac:dyDescent="0.25">
      <c r="C25" s="32" t="str">
        <f>Consultor!C20</f>
        <v>Usuarios AIS multimedia</v>
      </c>
      <c r="D25" s="59"/>
      <c r="E25" s="25" t="str">
        <f>Consultor!E20</f>
        <v>Nº usuarios de acciones de información y sensibilización (AIS) multimedia interactiva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3.5" customHeight="1" x14ac:dyDescent="0.25">
      <c r="C26" s="32" t="str">
        <f>Consultor!C21</f>
        <v>Participantes AIS presenciales</v>
      </c>
      <c r="D26" s="59"/>
      <c r="E26" s="25" t="str">
        <f>Consultor!E21</f>
        <v>Nº de participantes en AIS presenciales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3.5" customHeight="1" x14ac:dyDescent="0.25">
      <c r="C27" s="32" t="str">
        <f>Consultor!C22</f>
        <v>Usuarios AIS multim. PSI y hábitos salud</v>
      </c>
      <c r="D27" s="59"/>
      <c r="E27" s="25" t="str">
        <f>Consultor!E22</f>
        <v>Nº de usuarios en AIS multimedia psicosociales y hábitos saludables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3.5" customHeight="1" x14ac:dyDescent="0.25">
      <c r="C28" s="32" t="str">
        <f>Consultor!C23</f>
        <v>Participa. AIS presen. PSI y hábitos salud</v>
      </c>
      <c r="D28" s="59"/>
      <c r="E28" s="25" t="str">
        <f>Consultor!E23</f>
        <v>Nº de participantes en AIS presenciales psicosociales y hábitos saludables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3.5" customHeight="1" x14ac:dyDescent="0.25">
      <c r="C29" s="32" t="str">
        <f>Consultor!C24</f>
        <v>Empresas premios Asepeyo</v>
      </c>
      <c r="D29" s="59"/>
      <c r="E29" s="25" t="str">
        <f>Consultor!E24</f>
        <v>Nº empresas participantes Premios Asepeyo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3.5" customHeight="1" x14ac:dyDescent="0.25">
      <c r="C30" s="288"/>
      <c r="D30" s="289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3.5" customHeight="1" x14ac:dyDescent="0.25">
      <c r="C31" s="170" t="str">
        <f>Consultor!C26</f>
        <v>*Actividades realizadas de acuerdo con el R.D. 860/2018 y la Resolución de 28 de marzo de 2019.</v>
      </c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sheetProtection password="CD30" sheet="1" objects="1" scenarios="1"/>
  <mergeCells count="6">
    <mergeCell ref="C4:P4"/>
    <mergeCell ref="D9:E9"/>
    <mergeCell ref="F9:J9"/>
    <mergeCell ref="K9:O9"/>
    <mergeCell ref="C30:D30"/>
    <mergeCell ref="P9:P10"/>
  </mergeCells>
  <pageMargins left="0.7" right="0.7" top="0.75" bottom="0.75" header="0.3" footer="0.3"/>
  <pageSetup paperSize="9" scale="56" fitToHeight="0" orientation="landscape" r:id="rId1"/>
  <ignoredErrors>
    <ignoredError sqref="D11:O1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1"/>
  <sheetViews>
    <sheetView showGridLines="0" topLeftCell="B1" zoomScaleNormal="100" workbookViewId="0">
      <selection activeCell="D15" sqref="D15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24" style="6" customWidth="1"/>
    <col min="4" max="10" width="14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465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Área'!A3</f>
        <v>FA - Barcelona</v>
      </c>
      <c r="D11" s="186">
        <f>D$15*'Consultores por Área'!$C3/'Consultores por Área'!$C$2</f>
        <v>1111.9783783783785</v>
      </c>
      <c r="E11" s="186">
        <f>E$15*'Consultores por Área'!$C3/'Consultores por Área'!$C$2</f>
        <v>1469.4</v>
      </c>
      <c r="F11" s="175">
        <f>$F$15*'Consultores por Área'!C3/'Consultores por Área'!$C$2</f>
        <v>111.19783783783782</v>
      </c>
      <c r="G11" s="176">
        <f>$G$15*'Consultores por Área'!C3/'Consultores por Área'!$C$2</f>
        <v>111.19783783783782</v>
      </c>
      <c r="H11" s="176">
        <f>$H$15*'Consultores por Área'!C3/'Consultores por Área'!$C$2</f>
        <v>31.770810810810815</v>
      </c>
      <c r="I11" s="176">
        <f>$I$15*'Consultores por Área'!C3/'Consultores por Área'!$C$2</f>
        <v>142.96864864864864</v>
      </c>
      <c r="J11" s="176">
        <f>$J$15*'Consultores por Área'!C3/'Consultores por Área'!$C$2</f>
        <v>23.828108108108111</v>
      </c>
      <c r="K11" s="187">
        <f>$K$15*'Consultores por Área'!C3/'Consultores por Área'!$C$2</f>
        <v>238.28108108108108</v>
      </c>
      <c r="L11" s="188">
        <f>$L$15*'Consultores por Área'!C3/'Consultores por Área'!$C$2</f>
        <v>1032.5513513513513</v>
      </c>
      <c r="M11" s="177">
        <f>$M$15*'Consultores por Área'!C3/'Consultores por Área'!$C$2</f>
        <v>158.85405405405407</v>
      </c>
      <c r="N11" s="177">
        <f>$N$15*'Consultores por Área'!C3/'Consultores por Área'!$C$2</f>
        <v>238.28108108108108</v>
      </c>
      <c r="O11" s="177">
        <f>$O$15*'Consultores por Área'!C3/'Consultores por Área'!$C$2</f>
        <v>7.9427027027027037</v>
      </c>
      <c r="P11" s="191">
        <f>'Consultores por Área'!C3</f>
        <v>7.9</v>
      </c>
    </row>
    <row r="12" spans="2:16" ht="30" customHeight="1" x14ac:dyDescent="0.25">
      <c r="C12" s="29" t="str">
        <f>'Consultores por Área'!A4</f>
        <v>1A - Catalunya Sur</v>
      </c>
      <c r="D12" s="186">
        <f>D$15*'Consultores por Área'!$C4/'Consultores por Área'!$C$2</f>
        <v>774.16216216216219</v>
      </c>
      <c r="E12" s="186">
        <f>E$15*'Consultores por Área'!$C4/'Consultores por Área'!$C$2</f>
        <v>1023</v>
      </c>
      <c r="F12" s="175">
        <f>$F$15*'Consultores por Área'!C4/'Consultores por Área'!$C$2</f>
        <v>77.416216216216213</v>
      </c>
      <c r="G12" s="189">
        <f>$G$15*'Consultores por Área'!C4/'Consultores por Área'!$C$2</f>
        <v>77.416216216216213</v>
      </c>
      <c r="H12" s="189">
        <f>$H$15*'Consultores por Área'!C4/'Consultores por Área'!$C$2</f>
        <v>22.118918918918922</v>
      </c>
      <c r="I12" s="189">
        <f>$I$15*'Consultores por Área'!C4/'Consultores por Área'!$C$2</f>
        <v>99.535135135135135</v>
      </c>
      <c r="J12" s="189">
        <f>$J$15*'Consultores por Área'!C4/'Consultores por Área'!$C$2</f>
        <v>16.589189189189192</v>
      </c>
      <c r="K12" s="175">
        <f>$K$15*'Consultores por Área'!C4/'Consultores por Área'!$C$2</f>
        <v>165.8918918918919</v>
      </c>
      <c r="L12" s="190">
        <f>$L$15*'Consultores por Área'!C4/'Consultores por Área'!$C$2</f>
        <v>718.8648648648649</v>
      </c>
      <c r="M12" s="190">
        <f>$M$15*'Consultores por Área'!C4/'Consultores por Área'!$C$2</f>
        <v>110.5945945945946</v>
      </c>
      <c r="N12" s="190">
        <f>$N$15*'Consultores por Área'!C4/'Consultores por Área'!$C$2</f>
        <v>165.8918918918919</v>
      </c>
      <c r="O12" s="190">
        <f>$O$15*'Consultores por Área'!C4/'Consultores por Área'!$C$2</f>
        <v>5.5297297297297305</v>
      </c>
      <c r="P12" s="191">
        <f>'Consultores por Área'!C4</f>
        <v>5.5</v>
      </c>
    </row>
    <row r="13" spans="2:16" ht="30" customHeight="1" x14ac:dyDescent="0.25">
      <c r="C13" s="29" t="str">
        <f>'Consultores por Área'!A5</f>
        <v>3A - Catalunya Norte</v>
      </c>
      <c r="D13" s="186">
        <f>D$15*'Consultores por Área'!$C5/'Consultores por Área'!$C$2</f>
        <v>717.85945945945957</v>
      </c>
      <c r="E13" s="186">
        <f>E$15*'Consultores por Área'!$C5/'Consultores por Área'!$C$2</f>
        <v>948.60000000000014</v>
      </c>
      <c r="F13" s="175">
        <f>$F$15*'Consultores por Área'!C5/'Consultores por Área'!$C$2</f>
        <v>71.78594594594594</v>
      </c>
      <c r="G13" s="189">
        <f>$G$15*'Consultores por Área'!C5/'Consultores por Área'!$C$2</f>
        <v>71.78594594594594</v>
      </c>
      <c r="H13" s="189">
        <f>$H$15*'Consultores por Área'!C5/'Consultores por Área'!$C$2</f>
        <v>20.510270270270272</v>
      </c>
      <c r="I13" s="189">
        <f>$I$15*'Consultores por Área'!C5/'Consultores por Área'!$C$2</f>
        <v>92.296216216216223</v>
      </c>
      <c r="J13" s="189">
        <f>$J$15*'Consultores por Área'!C5/'Consultores por Área'!$C$2</f>
        <v>15.382702702702705</v>
      </c>
      <c r="K13" s="175">
        <f>$K$15*'Consultores por Área'!C5/'Consultores por Área'!$C$2</f>
        <v>153.82702702702704</v>
      </c>
      <c r="L13" s="190">
        <f>$L$15*'Consultores por Área'!C5/'Consultores por Área'!$C$2</f>
        <v>666.58378378378382</v>
      </c>
      <c r="M13" s="190">
        <f>$M$15*'Consultores por Área'!C5/'Consultores por Área'!$C$2</f>
        <v>102.55135135135137</v>
      </c>
      <c r="N13" s="190">
        <f>$N$15*'Consultores por Área'!C5/'Consultores por Área'!$C$2</f>
        <v>153.82702702702704</v>
      </c>
      <c r="O13" s="190">
        <f>$O$15*'Consultores por Área'!C5/'Consultores por Área'!$C$2</f>
        <v>5.127567567567568</v>
      </c>
      <c r="P13" s="191">
        <f>'Consultores por Área'!C5</f>
        <v>5.1000000000000005</v>
      </c>
    </row>
    <row r="14" spans="2:16" ht="30" customHeight="1" x14ac:dyDescent="0.25">
      <c r="C14" s="30" t="s">
        <v>25</v>
      </c>
      <c r="D14" s="186">
        <f t="shared" ref="D14:P14" si="0">SUM(D11:D13)</f>
        <v>2604.0000000000005</v>
      </c>
      <c r="E14" s="186">
        <f t="shared" ref="E14" si="1">SUM(E11:E13)</f>
        <v>3441</v>
      </c>
      <c r="F14" s="175">
        <f t="shared" si="0"/>
        <v>260.39999999999998</v>
      </c>
      <c r="G14" s="176">
        <f t="shared" si="0"/>
        <v>260.39999999999998</v>
      </c>
      <c r="H14" s="176">
        <f t="shared" si="0"/>
        <v>74.400000000000006</v>
      </c>
      <c r="I14" s="176">
        <f t="shared" si="0"/>
        <v>334.8</v>
      </c>
      <c r="J14" s="176">
        <f t="shared" si="0"/>
        <v>55.800000000000011</v>
      </c>
      <c r="K14" s="175">
        <f t="shared" si="0"/>
        <v>558</v>
      </c>
      <c r="L14" s="177">
        <f t="shared" si="0"/>
        <v>2418</v>
      </c>
      <c r="M14" s="177">
        <f t="shared" si="0"/>
        <v>372</v>
      </c>
      <c r="N14" s="177">
        <f t="shared" si="0"/>
        <v>558</v>
      </c>
      <c r="O14" s="177">
        <f t="shared" si="0"/>
        <v>18.600000000000001</v>
      </c>
      <c r="P14" s="191">
        <f t="shared" si="0"/>
        <v>18.5</v>
      </c>
    </row>
    <row r="15" spans="2:16" ht="30" customHeight="1" thickBot="1" x14ac:dyDescent="0.3">
      <c r="C15" s="30" t="s">
        <v>26</v>
      </c>
      <c r="D15" s="179">
        <v>2604</v>
      </c>
      <c r="E15" s="179">
        <v>3441</v>
      </c>
      <c r="F15" s="181">
        <v>260.39999999999998</v>
      </c>
      <c r="G15" s="182">
        <v>260.39999999999998</v>
      </c>
      <c r="H15" s="182">
        <v>74.400000000000006</v>
      </c>
      <c r="I15" s="182">
        <v>334.8</v>
      </c>
      <c r="J15" s="183">
        <v>55.800000000000004</v>
      </c>
      <c r="K15" s="181">
        <v>558</v>
      </c>
      <c r="L15" s="184">
        <v>2418</v>
      </c>
      <c r="M15" s="184">
        <v>372</v>
      </c>
      <c r="N15" s="184">
        <v>558</v>
      </c>
      <c r="O15" s="184">
        <v>18.600000000000001</v>
      </c>
      <c r="P15" s="185">
        <f>'Consultores por Área'!C2</f>
        <v>18.5</v>
      </c>
    </row>
    <row r="16" spans="2:16" ht="15" customHeight="1" thickTop="1" x14ac:dyDescent="0.25">
      <c r="C16" s="18"/>
      <c r="D16" s="19"/>
      <c r="E16" s="19"/>
      <c r="F16" s="20"/>
      <c r="G16" s="20"/>
      <c r="H16" s="20"/>
      <c r="I16" s="20"/>
      <c r="J16" s="20"/>
      <c r="K16" s="20"/>
      <c r="L16" s="21"/>
      <c r="M16" s="20"/>
      <c r="N16" s="20"/>
      <c r="O16" s="20"/>
      <c r="P16" s="20"/>
    </row>
    <row r="17" spans="3:16" ht="15" customHeight="1" x14ac:dyDescent="0.25">
      <c r="C17" s="10" t="str">
        <f>Consultor!C13</f>
        <v>Visitas</v>
      </c>
      <c r="D17" s="20"/>
      <c r="E17" s="22" t="str">
        <f>Consultor!E13</f>
        <v>Nº de visitas a centros de trabajo</v>
      </c>
      <c r="F17" s="19"/>
      <c r="G17" s="19"/>
      <c r="H17" s="20"/>
      <c r="I17" s="20"/>
      <c r="J17" s="20"/>
      <c r="K17" s="20"/>
      <c r="L17" s="21"/>
      <c r="M17" s="20"/>
      <c r="N17" s="20"/>
      <c r="O17" s="20"/>
      <c r="P17" s="20"/>
    </row>
    <row r="18" spans="3:16" ht="15" customHeight="1" x14ac:dyDescent="0.25">
      <c r="C18" s="10" t="str">
        <f>Consultor!C14</f>
        <v>Asesoramientos</v>
      </c>
      <c r="D18" s="20"/>
      <c r="E18" s="22" t="str">
        <f>Consultor!E14</f>
        <v>Nº de acciones de asesoramiento</v>
      </c>
      <c r="F18" s="19"/>
      <c r="G18" s="19"/>
      <c r="H18" s="20"/>
      <c r="I18" s="20"/>
      <c r="J18" s="20"/>
      <c r="K18" s="20"/>
      <c r="L18" s="21"/>
      <c r="M18" s="20"/>
      <c r="N18" s="20"/>
      <c r="O18" s="20"/>
      <c r="P18" s="20"/>
    </row>
    <row r="19" spans="3:16" ht="15" customHeight="1" x14ac:dyDescent="0.25">
      <c r="C19" s="31" t="str">
        <f>Consultor!C15</f>
        <v>Empresas A1</v>
      </c>
      <c r="D19" s="20"/>
      <c r="E19" s="23" t="str">
        <f>Consultor!E15</f>
        <v>Nº de empresas A1 - Asesoramiento técnico</v>
      </c>
      <c r="F19" s="19"/>
      <c r="G19" s="20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5" customHeight="1" x14ac:dyDescent="0.25">
      <c r="C20" s="31" t="str">
        <f>Consultor!C16</f>
        <v>Empresas A2</v>
      </c>
      <c r="D20" s="20"/>
      <c r="E20" s="23" t="str">
        <f>Consultor!E16</f>
        <v>Nº de empresas A2 - Empresas concurrentes</v>
      </c>
      <c r="F20" s="19"/>
      <c r="G20" s="20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31" t="str">
        <f>Consultor!C17</f>
        <v>Empresas A4</v>
      </c>
      <c r="D21" s="5"/>
      <c r="E21" s="23" t="str">
        <f>Consultor!E17</f>
        <v>Nº de empresas A4 - Adaptación de puestos</v>
      </c>
      <c r="F21" s="19"/>
      <c r="G21" s="5"/>
      <c r="H21" s="5"/>
      <c r="I21" s="3"/>
      <c r="J21" s="3"/>
      <c r="K21" s="8"/>
      <c r="L21" s="3"/>
      <c r="M21" s="20"/>
      <c r="N21" s="20"/>
      <c r="O21" s="20"/>
      <c r="P21" s="20"/>
    </row>
    <row r="22" spans="3:16" ht="15" customHeight="1" x14ac:dyDescent="0.25">
      <c r="C22" s="31" t="str">
        <f>Consultor!C18</f>
        <v>Empresas B1</v>
      </c>
      <c r="D22" s="20"/>
      <c r="E22" s="24" t="str">
        <f>Consultor!E18</f>
        <v>Nº de empresas B1 - Control causas EP/AT</v>
      </c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3:16" ht="15" customHeight="1" x14ac:dyDescent="0.25">
      <c r="C23" s="31" t="str">
        <f>Consultor!C19</f>
        <v>Empresas B2</v>
      </c>
      <c r="D23" s="20"/>
      <c r="E23" s="24" t="str">
        <f>Consultor!E19</f>
        <v>Nº empresas B2 - Reducción alta siniestralidad</v>
      </c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3:16" ht="15" customHeight="1" x14ac:dyDescent="0.25">
      <c r="C24" s="32" t="str">
        <f>Consultor!C20</f>
        <v>Usuarios AIS multimedia</v>
      </c>
      <c r="D24" s="20"/>
      <c r="E24" s="25" t="str">
        <f>Consultor!E20</f>
        <v>Nº usuarios de acciones de información y sensibilización (AIS) multimedia interactiva</v>
      </c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3:16" ht="15" customHeight="1" x14ac:dyDescent="0.25">
      <c r="C25" s="32" t="str">
        <f>Consultor!C21</f>
        <v>Participantes AIS presenciales</v>
      </c>
      <c r="D25" s="20"/>
      <c r="E25" s="25" t="str">
        <f>Consultor!E21</f>
        <v>Nº de participantes en AIS presenciales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5" customHeight="1" x14ac:dyDescent="0.25">
      <c r="C26" s="32" t="str">
        <f>Consultor!C22</f>
        <v>Usuarios AIS multim. PSI y hábitos salud</v>
      </c>
      <c r="D26" s="20"/>
      <c r="E26" s="25" t="str">
        <f>Consultor!E22</f>
        <v>Nº de usuarios en AIS multimedia psicosociales y hábitos saludables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2" t="str">
        <f>Consultor!C23</f>
        <v>Participa. AIS presen. PSI y hábitos salud</v>
      </c>
      <c r="D27" s="20"/>
      <c r="E27" s="25" t="str">
        <f>Consultor!E23</f>
        <v>Nº de participantes en AIS presenciales psicosociales y hábitos saludables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tr">
        <f>Consultor!C24</f>
        <v>Empresas premios Asepeyo</v>
      </c>
      <c r="D28" s="20"/>
      <c r="E28" s="25" t="str">
        <f>Consultor!E24</f>
        <v>Nº empresas participantes Premios Asepeyo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3"/>
      <c r="D29" s="20"/>
      <c r="E29" s="26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10" t="str">
        <f>Consultor!C26</f>
        <v>*Actividades realizadas de acuerdo con el R.D. 860/2018 y la Resolución de 28 de marzo de 2019.</v>
      </c>
      <c r="D30" s="172"/>
      <c r="E30" s="59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170"/>
      <c r="D31" s="5"/>
      <c r="E31" s="5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</sheetData>
  <sheetProtection password="CD30" sheet="1" objects="1" scenarios="1"/>
  <mergeCells count="6">
    <mergeCell ref="C4:P4"/>
    <mergeCell ref="D9:E9"/>
    <mergeCell ref="F9:J9"/>
    <mergeCell ref="K9:O9"/>
    <mergeCell ref="P9:P10"/>
    <mergeCell ref="C5:P5"/>
  </mergeCells>
  <pageMargins left="0.7" right="0.7" top="0.75" bottom="0.75" header="0.3" footer="0.3"/>
  <pageSetup paperSize="9" scale="56" orientation="landscape" r:id="rId1"/>
  <ignoredErrors>
    <ignoredError sqref="D11:O14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6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7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Área'!A3</f>
        <v>FA - Barcelona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Consultores!G4</f>
        <v>DE DIOS TORTAJADA</v>
      </c>
      <c r="C11" s="29" t="str">
        <f>Consultores!H4</f>
        <v>Miguel Ángel</v>
      </c>
      <c r="D11" s="192">
        <f>(D$20/'Consultores por Área'!$C$3)*Consultores!$O4</f>
        <v>140.75675675675677</v>
      </c>
      <c r="E11" s="174">
        <f>(E$20/'Consultores por Área'!$C$3)*Consultores!$O4</f>
        <v>186</v>
      </c>
      <c r="F11" s="193">
        <f>(F$20/'Consultores por Área'!$C$3)*Consultores!$O4</f>
        <v>14.075675675675674</v>
      </c>
      <c r="G11" s="194">
        <f>(G$20/'Consultores por Área'!$C$3)*Consultores!$O4</f>
        <v>14.075675675675674</v>
      </c>
      <c r="H11" s="194">
        <f>(H$20/'Consultores por Área'!$C$3)*Consultores!$O4</f>
        <v>4.0216216216216223</v>
      </c>
      <c r="I11" s="194">
        <f>(I$20/'Consultores por Área'!$C$3)*Consultores!$O4</f>
        <v>18.097297297297295</v>
      </c>
      <c r="J11" s="195">
        <f>(J$20/'Consultores por Área'!$C$3)*Consultores!$O4</f>
        <v>3.0162162162162165</v>
      </c>
      <c r="K11" s="187">
        <f>(K$20/'Consultores por Área'!$C$3)*Consultores!$O4</f>
        <v>30.162162162162161</v>
      </c>
      <c r="L11" s="177">
        <f>(L$20/'Consultores por Área'!$C$3)*Consultores!$O4</f>
        <v>130.70270270270268</v>
      </c>
      <c r="M11" s="177">
        <f>(M$20/'Consultores por Área'!$C$3)*Consultores!$O4</f>
        <v>20.108108108108109</v>
      </c>
      <c r="N11" s="177">
        <f>(N$20/'Consultores por Área'!$C$3)*Consultores!$O4</f>
        <v>30.162162162162161</v>
      </c>
      <c r="O11" s="196">
        <f>(O$20/'Consultores por Área'!$C$3)*Consultores!$O4</f>
        <v>1.0054054054054056</v>
      </c>
      <c r="P11" s="191">
        <f>Consultores!O4</f>
        <v>1</v>
      </c>
    </row>
    <row r="12" spans="1:16" ht="30" customHeight="1" x14ac:dyDescent="0.25">
      <c r="B12" s="29" t="str">
        <f>Consultores!G5</f>
        <v>MARTINEZ ALONSO</v>
      </c>
      <c r="C12" s="29" t="str">
        <f>Consultores!H5</f>
        <v>Maria Isabel</v>
      </c>
      <c r="D12" s="192">
        <f>(D$20/'Consultores por Área'!$C$3)*Consultores!$O5</f>
        <v>140.75675675675677</v>
      </c>
      <c r="E12" s="197">
        <f>(E$20/'Consultores por Área'!$C$3)*Consultores!$O5</f>
        <v>186</v>
      </c>
      <c r="F12" s="198">
        <f>(F$20/'Consultores por Área'!$C$3)*Consultores!$O5</f>
        <v>14.075675675675674</v>
      </c>
      <c r="G12" s="199">
        <f>(G$20/'Consultores por Área'!$C$3)*Consultores!$O5</f>
        <v>14.075675675675674</v>
      </c>
      <c r="H12" s="199">
        <f>(H$20/'Consultores por Área'!$C$3)*Consultores!$O5</f>
        <v>4.0216216216216223</v>
      </c>
      <c r="I12" s="199">
        <f>(I$20/'Consultores por Área'!$C$3)*Consultores!$O5</f>
        <v>18.097297297297295</v>
      </c>
      <c r="J12" s="200">
        <f>(J$20/'Consultores por Área'!$C$3)*Consultores!$O5</f>
        <v>3.0162162162162165</v>
      </c>
      <c r="K12" s="187">
        <f>(K$20/'Consultores por Área'!$C$3)*Consultores!$O5</f>
        <v>30.162162162162161</v>
      </c>
      <c r="L12" s="177">
        <f>(L$20/'Consultores por Área'!$C$3)*Consultores!$O5</f>
        <v>130.70270270270268</v>
      </c>
      <c r="M12" s="177">
        <f>(M$20/'Consultores por Área'!$C$3)*Consultores!$O5</f>
        <v>20.108108108108109</v>
      </c>
      <c r="N12" s="177">
        <f>(N$20/'Consultores por Área'!$C$3)*Consultores!$O5</f>
        <v>30.162162162162161</v>
      </c>
      <c r="O12" s="196">
        <f>(O$20/'Consultores por Área'!$C$3)*Consultores!$O5</f>
        <v>1.0054054054054056</v>
      </c>
      <c r="P12" s="191">
        <f>Consultores!O5</f>
        <v>1</v>
      </c>
    </row>
    <row r="13" spans="1:16" ht="30" customHeight="1" x14ac:dyDescent="0.25">
      <c r="B13" s="29" t="str">
        <f>Consultores!G6</f>
        <v>MARTINEZ GARCIA</v>
      </c>
      <c r="C13" s="29" t="str">
        <f>Consultores!H6</f>
        <v>Ana</v>
      </c>
      <c r="D13" s="192">
        <f>(D$20/'Consultores por Área'!$C$3)*Consultores!$O6</f>
        <v>140.75675675675677</v>
      </c>
      <c r="E13" s="197">
        <f>(E$20/'Consultores por Área'!$C$3)*Consultores!$O6</f>
        <v>186</v>
      </c>
      <c r="F13" s="198">
        <f>(F$20/'Consultores por Área'!$C$3)*Consultores!$O6</f>
        <v>14.075675675675674</v>
      </c>
      <c r="G13" s="199">
        <f>(G$20/'Consultores por Área'!$C$3)*Consultores!$O6</f>
        <v>14.075675675675674</v>
      </c>
      <c r="H13" s="199">
        <f>(H$20/'Consultores por Área'!$C$3)*Consultores!$O6</f>
        <v>4.0216216216216223</v>
      </c>
      <c r="I13" s="199">
        <f>(I$20/'Consultores por Área'!$C$3)*Consultores!$O6</f>
        <v>18.097297297297295</v>
      </c>
      <c r="J13" s="200">
        <f>(J$20/'Consultores por Área'!$C$3)*Consultores!$O6</f>
        <v>3.0162162162162165</v>
      </c>
      <c r="K13" s="187">
        <f>(K$20/'Consultores por Área'!$C$3)*Consultores!$O6</f>
        <v>30.162162162162161</v>
      </c>
      <c r="L13" s="177">
        <f>(L$20/'Consultores por Área'!$C$3)*Consultores!$O6</f>
        <v>130.70270270270268</v>
      </c>
      <c r="M13" s="177">
        <f>(M$20/'Consultores por Área'!$C$3)*Consultores!$O6</f>
        <v>20.108108108108109</v>
      </c>
      <c r="N13" s="177">
        <f>(N$20/'Consultores por Área'!$C$3)*Consultores!$O6</f>
        <v>30.162162162162161</v>
      </c>
      <c r="O13" s="196">
        <f>(O$20/'Consultores por Área'!$C$3)*Consultores!$O6</f>
        <v>1.0054054054054056</v>
      </c>
      <c r="P13" s="191">
        <f>Consultores!O6</f>
        <v>1</v>
      </c>
    </row>
    <row r="14" spans="1:16" ht="30" customHeight="1" x14ac:dyDescent="0.25">
      <c r="B14" s="29" t="str">
        <f>Consultores!G7</f>
        <v>NICOLAU GIMENEZ</v>
      </c>
      <c r="C14" s="29" t="str">
        <f>Consultores!H7</f>
        <v>Gregorio</v>
      </c>
      <c r="D14" s="192">
        <f>(D$20/'Consultores por Área'!$C$3)*Consultores!$O7</f>
        <v>140.75675675675677</v>
      </c>
      <c r="E14" s="197">
        <f>(E$20/'Consultores por Área'!$C$3)*Consultores!$O7</f>
        <v>186</v>
      </c>
      <c r="F14" s="198">
        <f>(F$20/'Consultores por Área'!$C$3)*Consultores!$O7</f>
        <v>14.075675675675674</v>
      </c>
      <c r="G14" s="199">
        <f>(G$20/'Consultores por Área'!$C$3)*Consultores!$O7</f>
        <v>14.075675675675674</v>
      </c>
      <c r="H14" s="199">
        <f>(H$20/'Consultores por Área'!$C$3)*Consultores!$O7</f>
        <v>4.0216216216216223</v>
      </c>
      <c r="I14" s="199">
        <f>(I$20/'Consultores por Área'!$C$3)*Consultores!$O7</f>
        <v>18.097297297297295</v>
      </c>
      <c r="J14" s="200">
        <f>(J$20/'Consultores por Área'!$C$3)*Consultores!$O7</f>
        <v>3.0162162162162165</v>
      </c>
      <c r="K14" s="187">
        <f>(K$20/'Consultores por Área'!$C$3)*Consultores!$O7</f>
        <v>30.162162162162161</v>
      </c>
      <c r="L14" s="177">
        <f>(L$20/'Consultores por Área'!$C$3)*Consultores!$O7</f>
        <v>130.70270270270268</v>
      </c>
      <c r="M14" s="177">
        <f>(M$20/'Consultores por Área'!$C$3)*Consultores!$O7</f>
        <v>20.108108108108109</v>
      </c>
      <c r="N14" s="177">
        <f>(N$20/'Consultores por Área'!$C$3)*Consultores!$O7</f>
        <v>30.162162162162161</v>
      </c>
      <c r="O14" s="196">
        <f>(O$20/'Consultores por Área'!$C$3)*Consultores!$O7</f>
        <v>1.0054054054054056</v>
      </c>
      <c r="P14" s="191">
        <f>Consultores!O7</f>
        <v>1</v>
      </c>
    </row>
    <row r="15" spans="1:16" ht="30" customHeight="1" x14ac:dyDescent="0.25">
      <c r="B15" s="29" t="str">
        <f>Consultores!G8</f>
        <v>PERAL VIÑUELA</v>
      </c>
      <c r="C15" s="29" t="str">
        <f>Consultores!H8</f>
        <v>José Manuel</v>
      </c>
      <c r="D15" s="192">
        <f>(D$20/'Consultores por Área'!$C$3)*Consultores!$O8</f>
        <v>140.75675675675677</v>
      </c>
      <c r="E15" s="197">
        <f>(E$20/'Consultores por Área'!$C$3)*Consultores!$O8</f>
        <v>186</v>
      </c>
      <c r="F15" s="198">
        <f>(F$20/'Consultores por Área'!$C$3)*Consultores!$O8</f>
        <v>14.075675675675674</v>
      </c>
      <c r="G15" s="199">
        <f>(G$20/'Consultores por Área'!$C$3)*Consultores!$O8</f>
        <v>14.075675675675674</v>
      </c>
      <c r="H15" s="199">
        <f>(H$20/'Consultores por Área'!$C$3)*Consultores!$O8</f>
        <v>4.0216216216216223</v>
      </c>
      <c r="I15" s="199">
        <f>(I$20/'Consultores por Área'!$C$3)*Consultores!$O8</f>
        <v>18.097297297297295</v>
      </c>
      <c r="J15" s="200">
        <f>(J$20/'Consultores por Área'!$C$3)*Consultores!$O8</f>
        <v>3.0162162162162165</v>
      </c>
      <c r="K15" s="187">
        <f>(K$20/'Consultores por Área'!$C$3)*Consultores!$O8</f>
        <v>30.162162162162161</v>
      </c>
      <c r="L15" s="177">
        <f>(L$20/'Consultores por Área'!$C$3)*Consultores!$O8</f>
        <v>130.70270270270268</v>
      </c>
      <c r="M15" s="177">
        <f>(M$20/'Consultores por Área'!$C$3)*Consultores!$O8</f>
        <v>20.108108108108109</v>
      </c>
      <c r="N15" s="177">
        <f>(N$20/'Consultores por Área'!$C$3)*Consultores!$O8</f>
        <v>30.162162162162161</v>
      </c>
      <c r="O15" s="196">
        <f>(O$20/'Consultores por Área'!$C$3)*Consultores!$O8</f>
        <v>1.0054054054054056</v>
      </c>
      <c r="P15" s="191">
        <f>Consultores!O8</f>
        <v>1</v>
      </c>
    </row>
    <row r="16" spans="1:16" ht="30" customHeight="1" x14ac:dyDescent="0.25">
      <c r="B16" s="29" t="str">
        <f>Consultores!G9</f>
        <v>SOLE SUBARROCA</v>
      </c>
      <c r="C16" s="29" t="str">
        <f>Consultores!H9</f>
        <v>Esther</v>
      </c>
      <c r="D16" s="192">
        <f>(D$20/'Consultores por Área'!$C$3)*Consultores!$O9</f>
        <v>140.75675675675677</v>
      </c>
      <c r="E16" s="197">
        <f>(E$20/'Consultores por Área'!$C$3)*Consultores!$O9</f>
        <v>186</v>
      </c>
      <c r="F16" s="198">
        <f>(F$20/'Consultores por Área'!$C$3)*Consultores!$O9</f>
        <v>14.075675675675674</v>
      </c>
      <c r="G16" s="199">
        <f>(G$20/'Consultores por Área'!$C$3)*Consultores!$O9</f>
        <v>14.075675675675674</v>
      </c>
      <c r="H16" s="199">
        <f>(H$20/'Consultores por Área'!$C$3)*Consultores!$O9</f>
        <v>4.0216216216216223</v>
      </c>
      <c r="I16" s="199">
        <f>(I$20/'Consultores por Área'!$C$3)*Consultores!$O9</f>
        <v>18.097297297297295</v>
      </c>
      <c r="J16" s="200">
        <f>(J$20/'Consultores por Área'!$C$3)*Consultores!$O9</f>
        <v>3.0162162162162165</v>
      </c>
      <c r="K16" s="187">
        <f>(K$20/'Consultores por Área'!$C$3)*Consultores!$O9</f>
        <v>30.162162162162161</v>
      </c>
      <c r="L16" s="177">
        <f>(L$20/'Consultores por Área'!$C$3)*Consultores!$O9</f>
        <v>130.70270270270268</v>
      </c>
      <c r="M16" s="177">
        <f>(M$20/'Consultores por Área'!$C$3)*Consultores!$O9</f>
        <v>20.108108108108109</v>
      </c>
      <c r="N16" s="177">
        <f>(N$20/'Consultores por Área'!$C$3)*Consultores!$O9</f>
        <v>30.162162162162161</v>
      </c>
      <c r="O16" s="196">
        <f>(O$20/'Consultores por Área'!$C$3)*Consultores!$O9</f>
        <v>1.0054054054054056</v>
      </c>
      <c r="P16" s="191">
        <f>Consultores!O9</f>
        <v>1</v>
      </c>
    </row>
    <row r="17" spans="2:16" ht="30" customHeight="1" x14ac:dyDescent="0.25">
      <c r="B17" s="29" t="str">
        <f>Consultores!G10</f>
        <v>UBACH BAYO</v>
      </c>
      <c r="C17" s="29" t="str">
        <f>Consultores!H10</f>
        <v>Elena</v>
      </c>
      <c r="D17" s="192">
        <f>(D$20/'Consultores por Área'!$C$3)*Consultores!$O10</f>
        <v>126.6810810810811</v>
      </c>
      <c r="E17" s="197">
        <f>(E$20/'Consultores por Área'!$C$3)*Consultores!$O10</f>
        <v>167.4</v>
      </c>
      <c r="F17" s="198">
        <f>(F$20/'Consultores por Área'!$C$3)*Consultores!$O10</f>
        <v>12.668108108108108</v>
      </c>
      <c r="G17" s="199">
        <f>(G$20/'Consultores por Área'!$C$3)*Consultores!$O10</f>
        <v>12.668108108108108</v>
      </c>
      <c r="H17" s="199">
        <f>(H$20/'Consultores por Área'!$C$3)*Consultores!$O10</f>
        <v>3.6194594594594602</v>
      </c>
      <c r="I17" s="199">
        <f>(I$20/'Consultores por Área'!$C$3)*Consultores!$O10</f>
        <v>16.287567567567567</v>
      </c>
      <c r="J17" s="200">
        <f>(J$20/'Consultores por Área'!$C$3)*Consultores!$O10</f>
        <v>2.7145945945945948</v>
      </c>
      <c r="K17" s="187">
        <f>(K$20/'Consultores por Área'!$C$3)*Consultores!$O10</f>
        <v>27.145945945945947</v>
      </c>
      <c r="L17" s="177">
        <f>(L$20/'Consultores por Área'!$C$3)*Consultores!$O10</f>
        <v>117.63243243243241</v>
      </c>
      <c r="M17" s="177">
        <f>(M$20/'Consultores por Área'!$C$3)*Consultores!$O10</f>
        <v>18.097297297297299</v>
      </c>
      <c r="N17" s="177">
        <f>(N$20/'Consultores por Área'!$C$3)*Consultores!$O10</f>
        <v>27.145945945945947</v>
      </c>
      <c r="O17" s="196">
        <f>(O$20/'Consultores por Área'!$C$3)*Consultores!$O10</f>
        <v>0.90486486486486506</v>
      </c>
      <c r="P17" s="191">
        <f>Consultores!O10</f>
        <v>0.9</v>
      </c>
    </row>
    <row r="18" spans="2:16" ht="30" customHeight="1" x14ac:dyDescent="0.25">
      <c r="B18" s="29" t="str">
        <f>Consultores!G11</f>
        <v>ARROYO PATINO</v>
      </c>
      <c r="C18" s="29" t="str">
        <f>Consultores!H11</f>
        <v>Juan A.</v>
      </c>
      <c r="D18" s="192">
        <f>(D$20/'Consultores por Área'!$C$3)*Consultores!$O11</f>
        <v>140.75675675675677</v>
      </c>
      <c r="E18" s="197">
        <f>(E$20/'Consultores por Área'!$C$3)*Consultores!$O11</f>
        <v>186</v>
      </c>
      <c r="F18" s="198">
        <f>(F$20/'Consultores por Área'!$C$3)*Consultores!$O11</f>
        <v>14.075675675675674</v>
      </c>
      <c r="G18" s="199">
        <f>(G$20/'Consultores por Área'!$C$3)*Consultores!$O11</f>
        <v>14.075675675675674</v>
      </c>
      <c r="H18" s="199">
        <f>(H$20/'Consultores por Área'!$C$3)*Consultores!$O11</f>
        <v>4.0216216216216223</v>
      </c>
      <c r="I18" s="199">
        <f>(I$20/'Consultores por Área'!$C$3)*Consultores!$O11</f>
        <v>18.097297297297295</v>
      </c>
      <c r="J18" s="200">
        <f>(J$20/'Consultores por Área'!$C$3)*Consultores!$O11</f>
        <v>3.0162162162162165</v>
      </c>
      <c r="K18" s="187">
        <f>(K$20/'Consultores por Área'!$C$3)*Consultores!$O11</f>
        <v>30.162162162162161</v>
      </c>
      <c r="L18" s="177">
        <f>(L$20/'Consultores por Área'!$C$3)*Consultores!$O11</f>
        <v>130.70270270270268</v>
      </c>
      <c r="M18" s="177">
        <f>(M$20/'Consultores por Área'!$C$3)*Consultores!$O11</f>
        <v>20.108108108108109</v>
      </c>
      <c r="N18" s="177">
        <f>(N$20/'Consultores por Área'!$C$3)*Consultores!$O11</f>
        <v>30.162162162162161</v>
      </c>
      <c r="O18" s="196">
        <f>(O$20/'Consultores por Área'!$C$3)*Consultores!$O11</f>
        <v>1.0054054054054056</v>
      </c>
      <c r="P18" s="191">
        <f>Consultores!O11</f>
        <v>1</v>
      </c>
    </row>
    <row r="19" spans="2:16" ht="30" customHeight="1" x14ac:dyDescent="0.25">
      <c r="B19" s="278" t="s">
        <v>25</v>
      </c>
      <c r="C19" s="279"/>
      <c r="D19" s="192">
        <f>SUM(D11:D18)</f>
        <v>1111.9783783783785</v>
      </c>
      <c r="E19" s="197">
        <f>SUM(E11:E18)</f>
        <v>1469.4</v>
      </c>
      <c r="F19" s="198">
        <f>SUM(F11:F18)</f>
        <v>111.19783783783781</v>
      </c>
      <c r="G19" s="201">
        <f t="shared" ref="G19:O19" si="0">SUM(G11:G18)</f>
        <v>111.19783783783781</v>
      </c>
      <c r="H19" s="176">
        <f t="shared" si="0"/>
        <v>31.770810810810818</v>
      </c>
      <c r="I19" s="176">
        <f t="shared" si="0"/>
        <v>142.96864864864864</v>
      </c>
      <c r="J19" s="176">
        <f t="shared" si="0"/>
        <v>23.828108108108111</v>
      </c>
      <c r="K19" s="175">
        <f t="shared" si="0"/>
        <v>238.28108108108108</v>
      </c>
      <c r="L19" s="177">
        <f t="shared" si="0"/>
        <v>1032.5513513513513</v>
      </c>
      <c r="M19" s="177">
        <f t="shared" si="0"/>
        <v>158.85405405405405</v>
      </c>
      <c r="N19" s="177">
        <f t="shared" si="0"/>
        <v>238.28108108108108</v>
      </c>
      <c r="O19" s="196">
        <f t="shared" si="0"/>
        <v>7.9427027027027046</v>
      </c>
      <c r="P19" s="191">
        <f>SUM(P11:P18)</f>
        <v>7.9</v>
      </c>
    </row>
    <row r="20" spans="2:16" ht="30" customHeight="1" thickBot="1" x14ac:dyDescent="0.3">
      <c r="B20" s="278" t="s">
        <v>26</v>
      </c>
      <c r="C20" s="279"/>
      <c r="D20" s="202">
        <f>Catalunya!D11</f>
        <v>1111.9783783783785</v>
      </c>
      <c r="E20" s="203">
        <f>Catalunya!E11</f>
        <v>1469.4</v>
      </c>
      <c r="F20" s="204">
        <f>Catalunya!F11</f>
        <v>111.19783783783782</v>
      </c>
      <c r="G20" s="205">
        <f>Catalunya!G11</f>
        <v>111.19783783783782</v>
      </c>
      <c r="H20" s="206">
        <f>Catalunya!H11</f>
        <v>31.770810810810815</v>
      </c>
      <c r="I20" s="206">
        <f>Catalunya!I11</f>
        <v>142.96864864864864</v>
      </c>
      <c r="J20" s="207">
        <f>Catalunya!J11</f>
        <v>23.828108108108111</v>
      </c>
      <c r="K20" s="204">
        <f>Catalunya!K11</f>
        <v>238.28108108108108</v>
      </c>
      <c r="L20" s="208">
        <f>Catalunya!L11</f>
        <v>1032.5513513513513</v>
      </c>
      <c r="M20" s="208">
        <f>Catalunya!M11</f>
        <v>158.85405405405407</v>
      </c>
      <c r="N20" s="208">
        <f>Catalunya!N11</f>
        <v>238.28108108108108</v>
      </c>
      <c r="O20" s="209">
        <f>Catalunya!O11</f>
        <v>7.9427027027027037</v>
      </c>
      <c r="P20" s="185">
        <f>'Consultores por Área'!C3</f>
        <v>7.9</v>
      </c>
    </row>
    <row r="21" spans="2:16" ht="15" customHeight="1" thickTop="1" x14ac:dyDescent="0.25">
      <c r="C21" s="18"/>
      <c r="D21" s="19"/>
      <c r="E21" s="19"/>
      <c r="F21" s="20"/>
      <c r="G21" s="20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171" t="s">
        <v>15</v>
      </c>
      <c r="D22" s="22" t="s">
        <v>5</v>
      </c>
      <c r="F22" s="19"/>
      <c r="G22" s="19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171" t="s">
        <v>56</v>
      </c>
      <c r="C23" s="172"/>
      <c r="D23" s="22" t="s">
        <v>7</v>
      </c>
      <c r="E23" s="19"/>
      <c r="F23" s="19"/>
      <c r="G23" s="19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16</v>
      </c>
      <c r="C24" s="172"/>
      <c r="D24" s="23" t="s">
        <v>57</v>
      </c>
      <c r="E24" s="19"/>
      <c r="F24" s="19"/>
      <c r="G24" s="20"/>
      <c r="H24" s="20"/>
      <c r="I24" s="20"/>
      <c r="J24" s="20"/>
      <c r="K24" s="20"/>
      <c r="L24" s="21"/>
      <c r="M24" s="20"/>
      <c r="N24" s="20"/>
      <c r="O24" s="20"/>
    </row>
    <row r="25" spans="2:16" ht="15" customHeight="1" x14ac:dyDescent="0.25">
      <c r="B25" s="31" t="s">
        <v>17</v>
      </c>
      <c r="C25" s="172"/>
      <c r="D25" s="23" t="s">
        <v>58</v>
      </c>
      <c r="E25" s="19"/>
      <c r="F25" s="19"/>
      <c r="G25" s="20"/>
      <c r="H25" s="20"/>
      <c r="I25" s="20"/>
      <c r="J25" s="20"/>
      <c r="K25" s="20"/>
      <c r="L25" s="21"/>
      <c r="M25" s="20"/>
      <c r="N25" s="20"/>
      <c r="O25" s="20"/>
    </row>
    <row r="26" spans="2:16" ht="15" customHeight="1" x14ac:dyDescent="0.25">
      <c r="B26" s="31" t="s">
        <v>18</v>
      </c>
      <c r="C26" s="172"/>
      <c r="D26" s="23" t="s">
        <v>59</v>
      </c>
      <c r="E26" s="19"/>
      <c r="F26" s="19"/>
      <c r="G26" s="5"/>
      <c r="H26" s="5"/>
      <c r="I26" s="3"/>
      <c r="J26" s="3"/>
      <c r="K26" s="8"/>
      <c r="L26" s="3"/>
      <c r="M26" s="20"/>
      <c r="N26" s="20"/>
      <c r="O26" s="20"/>
    </row>
    <row r="27" spans="2:16" ht="15" customHeight="1" x14ac:dyDescent="0.25">
      <c r="B27" s="31" t="s">
        <v>19</v>
      </c>
      <c r="C27" s="172"/>
      <c r="D27" s="24" t="s">
        <v>60</v>
      </c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1" t="s">
        <v>20</v>
      </c>
      <c r="C28" s="172"/>
      <c r="D28" s="24" t="s">
        <v>8</v>
      </c>
      <c r="E28" s="19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21</v>
      </c>
      <c r="C29" s="172"/>
      <c r="D29" s="25" t="s">
        <v>61</v>
      </c>
      <c r="E29" s="19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22</v>
      </c>
      <c r="C30" s="172"/>
      <c r="D30" s="25" t="s">
        <v>6</v>
      </c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566</v>
      </c>
      <c r="C31" s="172"/>
      <c r="D31" s="25" t="s">
        <v>568</v>
      </c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 t="s">
        <v>567</v>
      </c>
      <c r="C32" s="172"/>
      <c r="D32" s="25" t="s">
        <v>569</v>
      </c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32" t="s">
        <v>23</v>
      </c>
      <c r="C33" s="172"/>
      <c r="D33" s="25" t="s">
        <v>9</v>
      </c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32"/>
      <c r="C34" s="172"/>
      <c r="D34" s="172"/>
      <c r="E34" s="19"/>
      <c r="F34" s="19"/>
      <c r="G34" s="20"/>
      <c r="H34" s="20"/>
      <c r="I34" s="20"/>
      <c r="J34" s="20"/>
      <c r="K34" s="20"/>
      <c r="L34" s="20"/>
      <c r="M34" s="20"/>
      <c r="N34" s="20"/>
      <c r="O34" s="20"/>
    </row>
    <row r="35" spans="2:15" ht="15" customHeight="1" x14ac:dyDescent="0.25">
      <c r="B35" s="170" t="s">
        <v>565</v>
      </c>
      <c r="C35" s="5"/>
      <c r="D35" s="5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2:15" ht="15" customHeight="1" x14ac:dyDescent="0.25">
      <c r="B36" s="6"/>
      <c r="C36" s="5"/>
      <c r="D36" s="5"/>
      <c r="E36" s="9"/>
      <c r="F36" s="20"/>
      <c r="G36" s="20"/>
      <c r="H36" s="20"/>
      <c r="I36" s="20"/>
      <c r="J36" s="20"/>
      <c r="K36" s="20"/>
      <c r="L36" s="20"/>
      <c r="M36" s="20"/>
      <c r="N36" s="20"/>
      <c r="O36" s="20"/>
    </row>
  </sheetData>
  <sheetProtection password="CD30" sheet="1" objects="1" scenarios="1"/>
  <mergeCells count="9">
    <mergeCell ref="P9:P10"/>
    <mergeCell ref="B19:C19"/>
    <mergeCell ref="B20:C20"/>
    <mergeCell ref="B4:O4"/>
    <mergeCell ref="D9:E9"/>
    <mergeCell ref="F9:J9"/>
    <mergeCell ref="K9:O9"/>
    <mergeCell ref="B10:C10"/>
    <mergeCell ref="B5:O5"/>
  </mergeCells>
  <pageMargins left="0.7" right="0.7" top="0.75" bottom="0.75" header="0.3" footer="0.3"/>
  <pageSetup paperSize="9" scale="51" orientation="landscape" r:id="rId1"/>
  <ignoredErrors>
    <ignoredError sqref="D11:O19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7.7109375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Área'!A4</f>
        <v>1A - Catalunya Sur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tr">
        <f>Consultores!G12</f>
        <v>FRANCO CEDRUN</v>
      </c>
      <c r="C11" s="29" t="str">
        <f>Consultores!H12</f>
        <v>Gerardo</v>
      </c>
      <c r="D11" s="210">
        <f>(D$18/'Consultores por Área'!$C$4)*Consultores!$O12</f>
        <v>140.75675675675677</v>
      </c>
      <c r="E11" s="174">
        <f>(E$18/'Consultores por Área'!$C$4)*Consultores!$O12</f>
        <v>186</v>
      </c>
      <c r="F11" s="193">
        <f>(F$18/'Consultores por Área'!$C$4)*Consultores!$O12</f>
        <v>14.075675675675676</v>
      </c>
      <c r="G11" s="194">
        <f>(G$18/'Consultores por Área'!$C$4)*Consultores!$O12</f>
        <v>14.075675675675676</v>
      </c>
      <c r="H11" s="194">
        <f>(H$18/'Consultores por Área'!$C$4)*Consultores!$O12</f>
        <v>4.0216216216216223</v>
      </c>
      <c r="I11" s="194">
        <f>(I$18/'Consultores por Área'!$C$4)*Consultores!$O12</f>
        <v>18.097297297297299</v>
      </c>
      <c r="J11" s="195">
        <f>(J$18/'Consultores por Área'!$C$4)*Consultores!$O12</f>
        <v>3.0162162162162165</v>
      </c>
      <c r="K11" s="187">
        <f>(K$18/'Consultores por Área'!$C$4)*Consultores!$O12</f>
        <v>30.162162162162165</v>
      </c>
      <c r="L11" s="177">
        <f>(L$18/'Consultores por Área'!$C$4)*Consultores!$O12</f>
        <v>130.70270270270271</v>
      </c>
      <c r="M11" s="177">
        <f>(M$18/'Consultores por Área'!$C$4)*Consultores!$O12</f>
        <v>20.108108108108109</v>
      </c>
      <c r="N11" s="177">
        <f>(N$18/'Consultores por Área'!$C$4)*Consultores!$O12</f>
        <v>30.162162162162165</v>
      </c>
      <c r="O11" s="196">
        <f>(O$18/'Consultores por Área'!$C$4)*Consultores!$O12</f>
        <v>1.0054054054054056</v>
      </c>
      <c r="P11" s="191">
        <f>Consultores!O12</f>
        <v>1</v>
      </c>
    </row>
    <row r="12" spans="1:16" ht="30" customHeight="1" x14ac:dyDescent="0.25">
      <c r="B12" s="29" t="str">
        <f>Consultores!G13</f>
        <v>CHAVERO BARBECHO</v>
      </c>
      <c r="C12" s="29" t="str">
        <f>Consultores!H13</f>
        <v>Francesc M.</v>
      </c>
      <c r="D12" s="211">
        <f>(D$18/'Consultores por Área'!$C$4)*Consultores!$O13</f>
        <v>70.378378378378386</v>
      </c>
      <c r="E12" s="212">
        <f>(E$18/'Consultores por Área'!$C$4)*Consultores!$O13</f>
        <v>93</v>
      </c>
      <c r="F12" s="198">
        <f>(F$18/'Consultores por Área'!$C$4)*Consultores!$O13</f>
        <v>7.0378378378378379</v>
      </c>
      <c r="G12" s="199">
        <f>(G$18/'Consultores por Área'!$C$4)*Consultores!$O13</f>
        <v>7.0378378378378379</v>
      </c>
      <c r="H12" s="199">
        <f>(H$18/'Consultores por Área'!$C$4)*Consultores!$O13</f>
        <v>2.0108108108108111</v>
      </c>
      <c r="I12" s="199">
        <f>(I$18/'Consultores por Área'!$C$4)*Consultores!$O13</f>
        <v>9.0486486486486495</v>
      </c>
      <c r="J12" s="200">
        <f>(J$18/'Consultores por Área'!$C$4)*Consultores!$O13</f>
        <v>1.5081081081081082</v>
      </c>
      <c r="K12" s="187">
        <f>(K$18/'Consultores por Área'!$C$4)*Consultores!$O13</f>
        <v>15.081081081081082</v>
      </c>
      <c r="L12" s="177">
        <f>(L$18/'Consultores por Área'!$C$4)*Consultores!$O13</f>
        <v>65.351351351351354</v>
      </c>
      <c r="M12" s="177">
        <f>(M$18/'Consultores por Área'!$C$4)*Consultores!$O13</f>
        <v>10.054054054054054</v>
      </c>
      <c r="N12" s="177">
        <f>(N$18/'Consultores por Área'!$C$4)*Consultores!$O13</f>
        <v>15.081081081081082</v>
      </c>
      <c r="O12" s="196">
        <f>(O$18/'Consultores por Área'!$C$4)*Consultores!$O13</f>
        <v>0.50270270270270279</v>
      </c>
      <c r="P12" s="191">
        <f>Consultores!O13</f>
        <v>0.5</v>
      </c>
    </row>
    <row r="13" spans="1:16" ht="30" customHeight="1" x14ac:dyDescent="0.25">
      <c r="B13" s="29" t="str">
        <f>Consultores!G14</f>
        <v>SANCHEZ MARTOS</v>
      </c>
      <c r="C13" s="29" t="str">
        <f>Consultores!H14</f>
        <v>Lourdes</v>
      </c>
      <c r="D13" s="211">
        <f>(D$18/'Consultores por Área'!$C$4)*Consultores!$O14</f>
        <v>140.75675675675677</v>
      </c>
      <c r="E13" s="212">
        <f>(E$18/'Consultores por Área'!$C$4)*Consultores!$O14</f>
        <v>186</v>
      </c>
      <c r="F13" s="198">
        <f>(F$18/'Consultores por Área'!$C$4)*Consultores!$O14</f>
        <v>14.075675675675676</v>
      </c>
      <c r="G13" s="199">
        <f>(G$18/'Consultores por Área'!$C$4)*Consultores!$O14</f>
        <v>14.075675675675676</v>
      </c>
      <c r="H13" s="199">
        <f>(H$18/'Consultores por Área'!$C$4)*Consultores!$O14</f>
        <v>4.0216216216216223</v>
      </c>
      <c r="I13" s="199">
        <f>(I$18/'Consultores por Área'!$C$4)*Consultores!$O14</f>
        <v>18.097297297297299</v>
      </c>
      <c r="J13" s="200">
        <f>(J$18/'Consultores por Área'!$C$4)*Consultores!$O14</f>
        <v>3.0162162162162165</v>
      </c>
      <c r="K13" s="187">
        <f>(K$18/'Consultores por Área'!$C$4)*Consultores!$O14</f>
        <v>30.162162162162165</v>
      </c>
      <c r="L13" s="177">
        <f>(L$18/'Consultores por Área'!$C$4)*Consultores!$O14</f>
        <v>130.70270270270271</v>
      </c>
      <c r="M13" s="177">
        <f>(M$18/'Consultores por Área'!$C$4)*Consultores!$O14</f>
        <v>20.108108108108109</v>
      </c>
      <c r="N13" s="177">
        <f>(N$18/'Consultores por Área'!$C$4)*Consultores!$O14</f>
        <v>30.162162162162165</v>
      </c>
      <c r="O13" s="196">
        <f>(O$18/'Consultores por Área'!$C$4)*Consultores!$O14</f>
        <v>1.0054054054054056</v>
      </c>
      <c r="P13" s="191">
        <f>Consultores!O14</f>
        <v>1</v>
      </c>
    </row>
    <row r="14" spans="1:16" ht="30" customHeight="1" x14ac:dyDescent="0.25">
      <c r="B14" s="29" t="str">
        <f>Consultores!G15</f>
        <v>CONESA TRONCHO</v>
      </c>
      <c r="C14" s="29" t="str">
        <f>Consultores!H15</f>
        <v>Fernando</v>
      </c>
      <c r="D14" s="211">
        <f>(D$18/'Consultores por Área'!$C$4)*Consultores!$O15</f>
        <v>140.75675675675677</v>
      </c>
      <c r="E14" s="212">
        <f>(E$18/'Consultores por Área'!$C$4)*Consultores!$O15</f>
        <v>186</v>
      </c>
      <c r="F14" s="198">
        <f>(F$18/'Consultores por Área'!$C$4)*Consultores!$O15</f>
        <v>14.075675675675676</v>
      </c>
      <c r="G14" s="199">
        <f>(G$18/'Consultores por Área'!$C$4)*Consultores!$O15</f>
        <v>14.075675675675676</v>
      </c>
      <c r="H14" s="199">
        <f>(H$18/'Consultores por Área'!$C$4)*Consultores!$O15</f>
        <v>4.0216216216216223</v>
      </c>
      <c r="I14" s="199">
        <f>(I$18/'Consultores por Área'!$C$4)*Consultores!$O15</f>
        <v>18.097297297297299</v>
      </c>
      <c r="J14" s="200">
        <f>(J$18/'Consultores por Área'!$C$4)*Consultores!$O15</f>
        <v>3.0162162162162165</v>
      </c>
      <c r="K14" s="187">
        <f>(K$18/'Consultores por Área'!$C$4)*Consultores!$O15</f>
        <v>30.162162162162165</v>
      </c>
      <c r="L14" s="177">
        <f>(L$18/'Consultores por Área'!$C$4)*Consultores!$O15</f>
        <v>130.70270270270271</v>
      </c>
      <c r="M14" s="177">
        <f>(M$18/'Consultores por Área'!$C$4)*Consultores!$O15</f>
        <v>20.108108108108109</v>
      </c>
      <c r="N14" s="177">
        <f>(N$18/'Consultores por Área'!$C$4)*Consultores!$O15</f>
        <v>30.162162162162165</v>
      </c>
      <c r="O14" s="196">
        <f>(O$18/'Consultores por Área'!$C$4)*Consultores!$O15</f>
        <v>1.0054054054054056</v>
      </c>
      <c r="P14" s="191">
        <f>Consultores!O15</f>
        <v>1</v>
      </c>
    </row>
    <row r="15" spans="1:16" ht="30" customHeight="1" x14ac:dyDescent="0.25">
      <c r="B15" s="29" t="str">
        <f>Consultores!G16</f>
        <v>PUIG RUIZ</v>
      </c>
      <c r="C15" s="29" t="str">
        <f>Consultores!H16</f>
        <v>Josep Domingo</v>
      </c>
      <c r="D15" s="211">
        <f>(D$18/'Consultores por Área'!$C$4)*Consultores!$O16</f>
        <v>140.75675675675677</v>
      </c>
      <c r="E15" s="212">
        <f>(E$18/'Consultores por Área'!$C$4)*Consultores!$O16</f>
        <v>186</v>
      </c>
      <c r="F15" s="198">
        <f>(F$18/'Consultores por Área'!$C$4)*Consultores!$O16</f>
        <v>14.075675675675676</v>
      </c>
      <c r="G15" s="199">
        <f>(G$18/'Consultores por Área'!$C$4)*Consultores!$O16</f>
        <v>14.075675675675676</v>
      </c>
      <c r="H15" s="199">
        <f>(H$18/'Consultores por Área'!$C$4)*Consultores!$O16</f>
        <v>4.0216216216216223</v>
      </c>
      <c r="I15" s="199">
        <f>(I$18/'Consultores por Área'!$C$4)*Consultores!$O16</f>
        <v>18.097297297297299</v>
      </c>
      <c r="J15" s="200">
        <f>(J$18/'Consultores por Área'!$C$4)*Consultores!$O16</f>
        <v>3.0162162162162165</v>
      </c>
      <c r="K15" s="187">
        <f>(K$18/'Consultores por Área'!$C$4)*Consultores!$O16</f>
        <v>30.162162162162165</v>
      </c>
      <c r="L15" s="177">
        <f>(L$18/'Consultores por Área'!$C$4)*Consultores!$O16</f>
        <v>130.70270270270271</v>
      </c>
      <c r="M15" s="177">
        <f>(M$18/'Consultores por Área'!$C$4)*Consultores!$O16</f>
        <v>20.108108108108109</v>
      </c>
      <c r="N15" s="177">
        <f>(N$18/'Consultores por Área'!$C$4)*Consultores!$O16</f>
        <v>30.162162162162165</v>
      </c>
      <c r="O15" s="196">
        <f>(O$18/'Consultores por Área'!$C$4)*Consultores!$O16</f>
        <v>1.0054054054054056</v>
      </c>
      <c r="P15" s="191">
        <f>Consultores!O16</f>
        <v>1</v>
      </c>
    </row>
    <row r="16" spans="1:16" ht="30" customHeight="1" x14ac:dyDescent="0.25">
      <c r="B16" s="29" t="str">
        <f>Consultores!G17</f>
        <v>DOMINGO ROIG</v>
      </c>
      <c r="C16" s="29" t="str">
        <f>Consultores!H17</f>
        <v>Andreu</v>
      </c>
      <c r="D16" s="211">
        <f>(D$18/'Consultores por Área'!$C$4)*Consultores!$O17</f>
        <v>140.75675675675677</v>
      </c>
      <c r="E16" s="212">
        <f>(E$18/'Consultores por Área'!$C$4)*Consultores!$O17</f>
        <v>186</v>
      </c>
      <c r="F16" s="198">
        <f>(F$18/'Consultores por Área'!$C$4)*Consultores!$O17</f>
        <v>14.075675675675676</v>
      </c>
      <c r="G16" s="199">
        <f>(G$18/'Consultores por Área'!$C$4)*Consultores!$O17</f>
        <v>14.075675675675676</v>
      </c>
      <c r="H16" s="199">
        <f>(H$18/'Consultores por Área'!$C$4)*Consultores!$O17</f>
        <v>4.0216216216216223</v>
      </c>
      <c r="I16" s="199">
        <f>(I$18/'Consultores por Área'!$C$4)*Consultores!$O17</f>
        <v>18.097297297297299</v>
      </c>
      <c r="J16" s="200">
        <f>(J$18/'Consultores por Área'!$C$4)*Consultores!$O17</f>
        <v>3.0162162162162165</v>
      </c>
      <c r="K16" s="187">
        <f>(K$18/'Consultores por Área'!$C$4)*Consultores!$O17</f>
        <v>30.162162162162165</v>
      </c>
      <c r="L16" s="177">
        <f>(L$18/'Consultores por Área'!$C$4)*Consultores!$O17</f>
        <v>130.70270270270271</v>
      </c>
      <c r="M16" s="177">
        <f>(M$18/'Consultores por Área'!$C$4)*Consultores!$O17</f>
        <v>20.108108108108109</v>
      </c>
      <c r="N16" s="177">
        <f>(N$18/'Consultores por Área'!$C$4)*Consultores!$O17</f>
        <v>30.162162162162165</v>
      </c>
      <c r="O16" s="196">
        <f>(O$18/'Consultores por Área'!$C$4)*Consultores!$O17</f>
        <v>1.0054054054054056</v>
      </c>
      <c r="P16" s="191">
        <f>Consultores!O17</f>
        <v>1</v>
      </c>
    </row>
    <row r="17" spans="2:16" ht="30" customHeight="1" x14ac:dyDescent="0.25">
      <c r="B17" s="278" t="s">
        <v>25</v>
      </c>
      <c r="C17" s="279"/>
      <c r="D17" s="211">
        <f t="shared" ref="D17:O17" si="0">SUM(D11:D16)</f>
        <v>774.16216216216219</v>
      </c>
      <c r="E17" s="212">
        <f t="shared" si="0"/>
        <v>1023</v>
      </c>
      <c r="F17" s="198">
        <f t="shared" si="0"/>
        <v>77.416216216216213</v>
      </c>
      <c r="G17" s="199">
        <f t="shared" si="0"/>
        <v>77.416216216216213</v>
      </c>
      <c r="H17" s="199">
        <f t="shared" si="0"/>
        <v>22.118918918918926</v>
      </c>
      <c r="I17" s="199">
        <f t="shared" si="0"/>
        <v>99.53513513513515</v>
      </c>
      <c r="J17" s="200">
        <f t="shared" si="0"/>
        <v>16.589189189189192</v>
      </c>
      <c r="K17" s="175">
        <f t="shared" si="0"/>
        <v>165.8918918918919</v>
      </c>
      <c r="L17" s="177">
        <f t="shared" si="0"/>
        <v>718.8648648648649</v>
      </c>
      <c r="M17" s="177">
        <f t="shared" si="0"/>
        <v>110.59459459459461</v>
      </c>
      <c r="N17" s="177">
        <f t="shared" si="0"/>
        <v>165.8918918918919</v>
      </c>
      <c r="O17" s="196">
        <f t="shared" si="0"/>
        <v>5.5297297297297314</v>
      </c>
      <c r="P17" s="191">
        <f>SUM(P11:P16)</f>
        <v>5.5</v>
      </c>
    </row>
    <row r="18" spans="2:16" ht="30" customHeight="1" thickBot="1" x14ac:dyDescent="0.3">
      <c r="B18" s="278" t="s">
        <v>26</v>
      </c>
      <c r="C18" s="279"/>
      <c r="D18" s="179">
        <f>Catalunya!D12</f>
        <v>774.16216216216219</v>
      </c>
      <c r="E18" s="203">
        <f>Catalunya!E12</f>
        <v>1023</v>
      </c>
      <c r="F18" s="204">
        <f>Catalunya!F12</f>
        <v>77.416216216216213</v>
      </c>
      <c r="G18" s="206">
        <f>Catalunya!G12</f>
        <v>77.416216216216213</v>
      </c>
      <c r="H18" s="206">
        <f>Catalunya!H12</f>
        <v>22.118918918918922</v>
      </c>
      <c r="I18" s="206">
        <f>Catalunya!I12</f>
        <v>99.535135135135135</v>
      </c>
      <c r="J18" s="213">
        <f>Catalunya!J12</f>
        <v>16.589189189189192</v>
      </c>
      <c r="K18" s="204">
        <f>Catalunya!K12</f>
        <v>165.8918918918919</v>
      </c>
      <c r="L18" s="208">
        <f>Catalunya!L12</f>
        <v>718.8648648648649</v>
      </c>
      <c r="M18" s="208">
        <f>Catalunya!M12</f>
        <v>110.5945945945946</v>
      </c>
      <c r="N18" s="208">
        <f>Catalunya!N12</f>
        <v>165.8918918918919</v>
      </c>
      <c r="O18" s="209">
        <f>Catalunya!O12</f>
        <v>5.5297297297297305</v>
      </c>
      <c r="P18" s="214">
        <f>'Consultores por Área'!C4</f>
        <v>5.5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B5:O5"/>
    <mergeCell ref="B17:C17"/>
    <mergeCell ref="B18:C18"/>
    <mergeCell ref="P9:P10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4"/>
  <sheetViews>
    <sheetView showGridLines="0" zoomScaleNormal="100" workbookViewId="0"/>
  </sheetViews>
  <sheetFormatPr baseColWidth="10" defaultRowHeight="15" x14ac:dyDescent="0.25"/>
  <cols>
    <col min="1" max="1" width="2.28515625" style="1" customWidth="1"/>
    <col min="2" max="2" width="24.7109375" style="1" customWidth="1"/>
    <col min="3" max="3" width="12.7109375" style="6" customWidth="1"/>
    <col min="4" max="10" width="13.7109375" style="6" customWidth="1"/>
    <col min="11" max="11" width="15.42578125" style="6" customWidth="1"/>
    <col min="12" max="14" width="16" style="6" customWidth="1"/>
    <col min="15" max="15" width="15.42578125" style="6" customWidth="1"/>
    <col min="16" max="16" width="13.85546875" style="6" customWidth="1"/>
    <col min="17" max="16384" width="11.42578125" style="6"/>
  </cols>
  <sheetData>
    <row r="1" spans="1:16" ht="30" customHeight="1" x14ac:dyDescent="0.55000000000000004">
      <c r="B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</row>
    <row r="2" spans="1:16" ht="15" customHeight="1" x14ac:dyDescent="0.3">
      <c r="B2" s="7" t="s">
        <v>1</v>
      </c>
      <c r="C2" s="7"/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</row>
    <row r="4" spans="1:16" s="12" customFormat="1" ht="30" customHeight="1" x14ac:dyDescent="0.25">
      <c r="A4" s="1"/>
      <c r="B4" s="280" t="s">
        <v>2</v>
      </c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</row>
    <row r="5" spans="1:16" s="12" customFormat="1" ht="30" customHeight="1" x14ac:dyDescent="0.25">
      <c r="A5" s="1"/>
      <c r="B5" s="282" t="str">
        <f>'Consultores por Área'!A5</f>
        <v>3A - Catalunya Norte</v>
      </c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</row>
    <row r="6" spans="1:16" ht="18" customHeight="1" x14ac:dyDescent="0.3">
      <c r="B6" s="164" t="str">
        <f>Total_Territorios!C6</f>
        <v>Periodo:</v>
      </c>
      <c r="C6" s="165">
        <f>Total_Territorios!D6</f>
        <v>2020</v>
      </c>
      <c r="D6" s="166" t="str">
        <f>Total_Territorios!E6</f>
        <v>Enero - Diciembre</v>
      </c>
      <c r="E6" s="3"/>
      <c r="F6" s="4"/>
      <c r="G6" s="5"/>
      <c r="H6" s="5"/>
      <c r="I6" s="5"/>
      <c r="J6" s="5"/>
      <c r="K6" s="5"/>
      <c r="L6" s="5"/>
      <c r="M6" s="5"/>
      <c r="N6" s="5"/>
      <c r="O6" s="5"/>
    </row>
    <row r="7" spans="1:16" ht="18" customHeight="1" x14ac:dyDescent="0.3">
      <c r="B7" s="164" t="s">
        <v>563</v>
      </c>
      <c r="C7" s="169" t="s">
        <v>62</v>
      </c>
      <c r="D7" s="3"/>
      <c r="E7" s="3"/>
      <c r="F7" s="4"/>
      <c r="G7" s="5"/>
      <c r="H7" s="5"/>
      <c r="I7" s="5"/>
      <c r="J7" s="5"/>
      <c r="K7" s="5"/>
      <c r="L7" s="5"/>
      <c r="M7" s="5"/>
      <c r="N7" s="5"/>
      <c r="O7" s="5"/>
    </row>
    <row r="8" spans="1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</row>
    <row r="9" spans="1:16" s="12" customFormat="1" ht="30" customHeight="1" thickTop="1" thickBot="1" x14ac:dyDescent="0.3">
      <c r="A9" s="1"/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1:16" s="13" customFormat="1" ht="55.5" customHeight="1" thickTop="1" thickBot="1" x14ac:dyDescent="0.3">
      <c r="A10" s="11"/>
      <c r="B10" s="276" t="s">
        <v>62</v>
      </c>
      <c r="C10" s="277"/>
      <c r="D10" s="34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1:16" ht="30" customHeight="1" x14ac:dyDescent="0.25">
      <c r="B11" s="29" t="s">
        <v>468</v>
      </c>
      <c r="C11" s="67" t="s">
        <v>469</v>
      </c>
      <c r="D11" s="186">
        <f>($D$18/'Consultores por Área'!$C$5)*Consultores!$O18</f>
        <v>140.75675675675677</v>
      </c>
      <c r="E11" s="215">
        <f>($E$18/'Consultores por Área'!$C$5)*Consultores!$O18</f>
        <v>186</v>
      </c>
      <c r="F11" s="193">
        <f>(F$18/'Consultores por Área'!$C$5)*Consultores!$O18</f>
        <v>14.075675675675672</v>
      </c>
      <c r="G11" s="194">
        <f>(G$18/'Consultores por Área'!$C$5)*Consultores!$O18</f>
        <v>14.075675675675672</v>
      </c>
      <c r="H11" s="194">
        <f>(H$18/'Consultores por Área'!$C$5)*Consultores!$O18</f>
        <v>4.0216216216216214</v>
      </c>
      <c r="I11" s="194">
        <f>(I$18/'Consultores por Área'!$C$5)*Consultores!$O18</f>
        <v>18.097297297297295</v>
      </c>
      <c r="J11" s="195">
        <f>(J$18/'Consultores por Área'!$C$5)*Consultores!$O18</f>
        <v>3.0162162162162165</v>
      </c>
      <c r="K11" s="187">
        <f>(K$18/'Consultores por Área'!$C$5)*Consultores!$O18</f>
        <v>30.162162162162161</v>
      </c>
      <c r="L11" s="177">
        <f>(L$18/'Consultores por Área'!$C$5)*Consultores!$O18</f>
        <v>130.70270270270271</v>
      </c>
      <c r="M11" s="177">
        <f>(M$18/'Consultores por Área'!$C$5)*Consultores!$O18</f>
        <v>20.108108108108109</v>
      </c>
      <c r="N11" s="177">
        <f>(N$18/'Consultores por Área'!$C$5)*Consultores!$O18</f>
        <v>30.162162162162161</v>
      </c>
      <c r="O11" s="196">
        <f>(O$18/'Consultores por Área'!$C$5)*Consultores!$O18</f>
        <v>1.0054054054054054</v>
      </c>
      <c r="P11" s="191">
        <f>Consultores!O18</f>
        <v>1</v>
      </c>
    </row>
    <row r="12" spans="1:16" ht="30" customHeight="1" x14ac:dyDescent="0.25">
      <c r="B12" s="29" t="str">
        <f>Consultores!G19</f>
        <v>SOLA GÜELL</v>
      </c>
      <c r="C12" s="29" t="str">
        <f>Consultores!H19</f>
        <v>Gregori</v>
      </c>
      <c r="D12" s="186">
        <f>($D$18/'Consultores por Área'!$C$5)*Consultores!$O19</f>
        <v>98.529729729729738</v>
      </c>
      <c r="E12" s="215">
        <f>($E$18/'Consultores por Área'!$C$5)*Consultores!$O19</f>
        <v>130.19999999999999</v>
      </c>
      <c r="F12" s="198">
        <f>(F$18/'Consultores por Área'!$C$5)*Consultores!$O19</f>
        <v>9.8529729729729691</v>
      </c>
      <c r="G12" s="199">
        <f>(G$18/'Consultores por Área'!$C$5)*Consultores!$O19</f>
        <v>9.8529729729729691</v>
      </c>
      <c r="H12" s="199">
        <f>(H$18/'Consultores por Área'!$C$5)*Consultores!$O19</f>
        <v>2.8151351351351348</v>
      </c>
      <c r="I12" s="199">
        <f>(I$18/'Consultores por Área'!$C$5)*Consultores!$O19</f>
        <v>12.668108108108106</v>
      </c>
      <c r="J12" s="200">
        <f>(J$18/'Consultores por Área'!$C$5)*Consultores!$O19</f>
        <v>2.1113513513513515</v>
      </c>
      <c r="K12" s="187">
        <f>(K$18/'Consultores por Área'!$C$5)*Consultores!$O19</f>
        <v>21.11351351351351</v>
      </c>
      <c r="L12" s="177">
        <f>(L$18/'Consultores por Área'!$C$5)*Consultores!$O19</f>
        <v>91.491891891891896</v>
      </c>
      <c r="M12" s="177">
        <f>(M$18/'Consultores por Área'!$C$5)*Consultores!$O19</f>
        <v>14.075675675675676</v>
      </c>
      <c r="N12" s="177">
        <f>(N$18/'Consultores por Área'!$C$5)*Consultores!$O19</f>
        <v>21.11351351351351</v>
      </c>
      <c r="O12" s="196">
        <f>(O$18/'Consultores por Área'!$C$5)*Consultores!$O19</f>
        <v>0.7037837837837837</v>
      </c>
      <c r="P12" s="191">
        <f>Consultores!O19</f>
        <v>0.7</v>
      </c>
    </row>
    <row r="13" spans="1:16" ht="30" customHeight="1" x14ac:dyDescent="0.25">
      <c r="B13" s="29" t="str">
        <f>Consultores!G20</f>
        <v>CRIACH DOS SANTOS</v>
      </c>
      <c r="C13" s="29" t="str">
        <f>Consultores!H20</f>
        <v>Mª Isabel</v>
      </c>
      <c r="D13" s="186">
        <f>($D$18/'Consultores por Área'!$C$5)*Consultores!$O20</f>
        <v>140.75675675675677</v>
      </c>
      <c r="E13" s="215">
        <f>($E$18/'Consultores por Área'!$C$5)*Consultores!$O20</f>
        <v>186</v>
      </c>
      <c r="F13" s="198">
        <f>(F$18/'Consultores por Área'!$C$5)*Consultores!$O20</f>
        <v>14.075675675675672</v>
      </c>
      <c r="G13" s="199">
        <f>(G$18/'Consultores por Área'!$C$5)*Consultores!$O20</f>
        <v>14.075675675675672</v>
      </c>
      <c r="H13" s="199">
        <f>(H$18/'Consultores por Área'!$C$5)*Consultores!$O20</f>
        <v>4.0216216216216214</v>
      </c>
      <c r="I13" s="199">
        <f>(I$18/'Consultores por Área'!$C$5)*Consultores!$O20</f>
        <v>18.097297297297295</v>
      </c>
      <c r="J13" s="200">
        <f>(J$18/'Consultores por Área'!$C$5)*Consultores!$O20</f>
        <v>3.0162162162162165</v>
      </c>
      <c r="K13" s="187">
        <f>(K$18/'Consultores por Área'!$C$5)*Consultores!$O20</f>
        <v>30.162162162162161</v>
      </c>
      <c r="L13" s="177">
        <f>(L$18/'Consultores por Área'!$C$5)*Consultores!$O20</f>
        <v>130.70270270270271</v>
      </c>
      <c r="M13" s="177">
        <f>(M$18/'Consultores por Área'!$C$5)*Consultores!$O20</f>
        <v>20.108108108108109</v>
      </c>
      <c r="N13" s="177">
        <f>(N$18/'Consultores por Área'!$C$5)*Consultores!$O20</f>
        <v>30.162162162162161</v>
      </c>
      <c r="O13" s="196">
        <f>(O$18/'Consultores por Área'!$C$5)*Consultores!$O20</f>
        <v>1.0054054054054054</v>
      </c>
      <c r="P13" s="191">
        <f>Consultores!O20</f>
        <v>1</v>
      </c>
    </row>
    <row r="14" spans="1:16" ht="30" customHeight="1" x14ac:dyDescent="0.25">
      <c r="B14" s="29" t="str">
        <f>Consultores!G21</f>
        <v>BRUNA DEU</v>
      </c>
      <c r="C14" s="29" t="str">
        <f>Consultores!H21</f>
        <v>Marta</v>
      </c>
      <c r="D14" s="186">
        <f>($D$18/'Consultores por Área'!$C$5)*Consultores!$O21</f>
        <v>98.529729729729738</v>
      </c>
      <c r="E14" s="215">
        <f>($E$18/'Consultores por Área'!$C$5)*Consultores!$O21</f>
        <v>130.19999999999999</v>
      </c>
      <c r="F14" s="198">
        <f>(F$18/'Consultores por Área'!$C$5)*Consultores!$O21</f>
        <v>9.8529729729729691</v>
      </c>
      <c r="G14" s="199">
        <f>(G$18/'Consultores por Área'!$C$5)*Consultores!$O21</f>
        <v>9.8529729729729691</v>
      </c>
      <c r="H14" s="199">
        <f>(H$18/'Consultores por Área'!$C$5)*Consultores!$O21</f>
        <v>2.8151351351351348</v>
      </c>
      <c r="I14" s="199">
        <f>(I$18/'Consultores por Área'!$C$5)*Consultores!$O21</f>
        <v>12.668108108108106</v>
      </c>
      <c r="J14" s="200">
        <f>(J$18/'Consultores por Área'!$C$5)*Consultores!$O21</f>
        <v>2.1113513513513515</v>
      </c>
      <c r="K14" s="187">
        <f>(K$18/'Consultores por Área'!$C$5)*Consultores!$O21</f>
        <v>21.11351351351351</v>
      </c>
      <c r="L14" s="177">
        <f>(L$18/'Consultores por Área'!$C$5)*Consultores!$O21</f>
        <v>91.491891891891896</v>
      </c>
      <c r="M14" s="177">
        <f>(M$18/'Consultores por Área'!$C$5)*Consultores!$O21</f>
        <v>14.075675675675676</v>
      </c>
      <c r="N14" s="177">
        <f>(N$18/'Consultores por Área'!$C$5)*Consultores!$O21</f>
        <v>21.11351351351351</v>
      </c>
      <c r="O14" s="196">
        <f>(O$18/'Consultores por Área'!$C$5)*Consultores!$O21</f>
        <v>0.7037837837837837</v>
      </c>
      <c r="P14" s="191">
        <f>Consultores!O21</f>
        <v>0.7</v>
      </c>
    </row>
    <row r="15" spans="1:16" ht="30" customHeight="1" x14ac:dyDescent="0.25">
      <c r="B15" s="29" t="str">
        <f>Consultores!G22</f>
        <v>SERRA FABREGO</v>
      </c>
      <c r="C15" s="29" t="str">
        <f>Consultores!H22</f>
        <v>Francesc</v>
      </c>
      <c r="D15" s="186">
        <f>($D$18/'Consultores por Área'!$C$5)*Consultores!$O22</f>
        <v>98.529729729729738</v>
      </c>
      <c r="E15" s="215">
        <f>($E$18/'Consultores por Área'!$C$5)*Consultores!$O22</f>
        <v>130.19999999999999</v>
      </c>
      <c r="F15" s="198">
        <f>(F$18/'Consultores por Área'!$C$5)*Consultores!$O22</f>
        <v>9.8529729729729691</v>
      </c>
      <c r="G15" s="199">
        <f>(G$18/'Consultores por Área'!$C$5)*Consultores!$O22</f>
        <v>9.8529729729729691</v>
      </c>
      <c r="H15" s="199">
        <f>(H$18/'Consultores por Área'!$C$5)*Consultores!$O22</f>
        <v>2.8151351351351348</v>
      </c>
      <c r="I15" s="199">
        <f>(I$18/'Consultores por Área'!$C$5)*Consultores!$O22</f>
        <v>12.668108108108106</v>
      </c>
      <c r="J15" s="200">
        <f>(J$18/'Consultores por Área'!$C$5)*Consultores!$O22</f>
        <v>2.1113513513513515</v>
      </c>
      <c r="K15" s="187">
        <f>(K$18/'Consultores por Área'!$C$5)*Consultores!$O22</f>
        <v>21.11351351351351</v>
      </c>
      <c r="L15" s="177">
        <f>(L$18/'Consultores por Área'!$C$5)*Consultores!$O22</f>
        <v>91.491891891891896</v>
      </c>
      <c r="M15" s="177">
        <f>(M$18/'Consultores por Área'!$C$5)*Consultores!$O22</f>
        <v>14.075675675675676</v>
      </c>
      <c r="N15" s="177">
        <f>(N$18/'Consultores por Área'!$C$5)*Consultores!$O22</f>
        <v>21.11351351351351</v>
      </c>
      <c r="O15" s="196">
        <f>(O$18/'Consultores por Área'!$C$5)*Consultores!$O22</f>
        <v>0.7037837837837837</v>
      </c>
      <c r="P15" s="191">
        <f>Consultores!O22</f>
        <v>0.7</v>
      </c>
    </row>
    <row r="16" spans="1:16" ht="30" customHeight="1" x14ac:dyDescent="0.25">
      <c r="B16" s="29" t="str">
        <f>Consultores!G23</f>
        <v>VIVO LOPEZ</v>
      </c>
      <c r="C16" s="29" t="str">
        <f>Consultores!H23</f>
        <v>Anna</v>
      </c>
      <c r="D16" s="186">
        <f>($D$18/'Consultores por Área'!$C$5)*Consultores!$O23</f>
        <v>140.75675675675677</v>
      </c>
      <c r="E16" s="215">
        <f>($E$18/'Consultores por Área'!$C$5)*Consultores!$O23</f>
        <v>186</v>
      </c>
      <c r="F16" s="198">
        <f>(F$18/'Consultores por Área'!$C$5)*Consultores!$O23</f>
        <v>14.075675675675672</v>
      </c>
      <c r="G16" s="199">
        <f>(G$18/'Consultores por Área'!$C$5)*Consultores!$O23</f>
        <v>14.075675675675672</v>
      </c>
      <c r="H16" s="199">
        <f>(H$18/'Consultores por Área'!$C$5)*Consultores!$O23</f>
        <v>4.0216216216216214</v>
      </c>
      <c r="I16" s="199">
        <f>(I$18/'Consultores por Área'!$C$5)*Consultores!$O23</f>
        <v>18.097297297297295</v>
      </c>
      <c r="J16" s="200">
        <f>(J$18/'Consultores por Área'!$C$5)*Consultores!$O23</f>
        <v>3.0162162162162165</v>
      </c>
      <c r="K16" s="187">
        <f>(K$18/'Consultores por Área'!$C$5)*Consultores!$O23</f>
        <v>30.162162162162161</v>
      </c>
      <c r="L16" s="177">
        <f>(L$18/'Consultores por Área'!$C$5)*Consultores!$O23</f>
        <v>130.70270270270271</v>
      </c>
      <c r="M16" s="177">
        <f>(M$18/'Consultores por Área'!$C$5)*Consultores!$O23</f>
        <v>20.108108108108109</v>
      </c>
      <c r="N16" s="177">
        <f>(N$18/'Consultores por Área'!$C$5)*Consultores!$O23</f>
        <v>30.162162162162161</v>
      </c>
      <c r="O16" s="196">
        <f>(O$18/'Consultores por Área'!$C$5)*Consultores!$O23</f>
        <v>1.0054054054054054</v>
      </c>
      <c r="P16" s="191">
        <f>Consultores!O23</f>
        <v>1</v>
      </c>
    </row>
    <row r="17" spans="2:16" ht="30" customHeight="1" x14ac:dyDescent="0.25">
      <c r="B17" s="278" t="s">
        <v>25</v>
      </c>
      <c r="C17" s="279"/>
      <c r="D17" s="186">
        <f t="shared" ref="D17:O17" si="0">SUM(D11:D16)</f>
        <v>717.85945945945957</v>
      </c>
      <c r="E17" s="215">
        <f t="shared" si="0"/>
        <v>948.59999999999991</v>
      </c>
      <c r="F17" s="198">
        <f t="shared" si="0"/>
        <v>71.785945945945926</v>
      </c>
      <c r="G17" s="199">
        <f t="shared" si="0"/>
        <v>71.785945945945926</v>
      </c>
      <c r="H17" s="199">
        <f t="shared" si="0"/>
        <v>20.510270270270269</v>
      </c>
      <c r="I17" s="199">
        <f t="shared" si="0"/>
        <v>92.296216216216209</v>
      </c>
      <c r="J17" s="200">
        <f t="shared" si="0"/>
        <v>15.382702702702707</v>
      </c>
      <c r="K17" s="175">
        <f t="shared" si="0"/>
        <v>153.82702702702701</v>
      </c>
      <c r="L17" s="177">
        <f t="shared" si="0"/>
        <v>666.58378378378382</v>
      </c>
      <c r="M17" s="177">
        <f t="shared" si="0"/>
        <v>102.55135135135136</v>
      </c>
      <c r="N17" s="177">
        <f t="shared" si="0"/>
        <v>153.82702702702701</v>
      </c>
      <c r="O17" s="196">
        <f t="shared" si="0"/>
        <v>5.1275675675675672</v>
      </c>
      <c r="P17" s="191">
        <f>SUM(P11:P16)</f>
        <v>5.1000000000000005</v>
      </c>
    </row>
    <row r="18" spans="2:16" ht="30" customHeight="1" thickBot="1" x14ac:dyDescent="0.3">
      <c r="B18" s="278" t="s">
        <v>26</v>
      </c>
      <c r="C18" s="279"/>
      <c r="D18" s="216">
        <f>Catalunya!D13</f>
        <v>717.85945945945957</v>
      </c>
      <c r="E18" s="217">
        <f>Catalunya!E13</f>
        <v>948.60000000000014</v>
      </c>
      <c r="F18" s="204">
        <f>Catalunya!F13</f>
        <v>71.78594594594594</v>
      </c>
      <c r="G18" s="206">
        <f>Catalunya!G13</f>
        <v>71.78594594594594</v>
      </c>
      <c r="H18" s="206">
        <f>Catalunya!H13</f>
        <v>20.510270270270272</v>
      </c>
      <c r="I18" s="206">
        <f>Catalunya!I13</f>
        <v>92.296216216216223</v>
      </c>
      <c r="J18" s="213">
        <f>Catalunya!J13</f>
        <v>15.382702702702705</v>
      </c>
      <c r="K18" s="204">
        <f>Catalunya!K13</f>
        <v>153.82702702702704</v>
      </c>
      <c r="L18" s="208">
        <f>Catalunya!L13</f>
        <v>666.58378378378382</v>
      </c>
      <c r="M18" s="208">
        <f>Catalunya!M13</f>
        <v>102.55135135135137</v>
      </c>
      <c r="N18" s="208">
        <f>Catalunya!N13</f>
        <v>153.82702702702704</v>
      </c>
      <c r="O18" s="209">
        <f>Catalunya!O13</f>
        <v>5.127567567567568</v>
      </c>
      <c r="P18" s="214">
        <f>'Consultores por Área'!C5</f>
        <v>5.1000000000000005</v>
      </c>
    </row>
    <row r="19" spans="2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</row>
    <row r="20" spans="2:16" ht="15" customHeight="1" x14ac:dyDescent="0.25">
      <c r="B20" s="171" t="s">
        <v>15</v>
      </c>
      <c r="D20" s="22" t="s">
        <v>5</v>
      </c>
      <c r="E20" s="22"/>
      <c r="F20" s="19"/>
      <c r="G20" s="19"/>
      <c r="H20" s="20"/>
      <c r="I20" s="20"/>
      <c r="J20" s="20"/>
      <c r="K20" s="20"/>
      <c r="L20" s="21"/>
      <c r="M20" s="20"/>
      <c r="N20" s="20"/>
      <c r="O20" s="20"/>
    </row>
    <row r="21" spans="2:16" ht="15" customHeight="1" x14ac:dyDescent="0.25">
      <c r="B21" s="171" t="s">
        <v>56</v>
      </c>
      <c r="C21" s="172"/>
      <c r="D21" s="22" t="s">
        <v>7</v>
      </c>
      <c r="E21" s="22"/>
      <c r="F21" s="19"/>
      <c r="G21" s="19"/>
      <c r="H21" s="20"/>
      <c r="I21" s="20"/>
      <c r="J21" s="20"/>
      <c r="K21" s="20"/>
      <c r="L21" s="21"/>
      <c r="M21" s="20"/>
      <c r="N21" s="20"/>
      <c r="O21" s="20"/>
    </row>
    <row r="22" spans="2:16" ht="15" customHeight="1" x14ac:dyDescent="0.25">
      <c r="B22" s="31" t="s">
        <v>16</v>
      </c>
      <c r="C22" s="172"/>
      <c r="D22" s="23" t="s">
        <v>57</v>
      </c>
      <c r="E22" s="23"/>
      <c r="F22" s="19"/>
      <c r="G22" s="20"/>
      <c r="H22" s="20"/>
      <c r="I22" s="20"/>
      <c r="J22" s="20"/>
      <c r="K22" s="20"/>
      <c r="L22" s="21"/>
      <c r="M22" s="20"/>
      <c r="N22" s="20"/>
      <c r="O22" s="20"/>
    </row>
    <row r="23" spans="2:16" ht="15" customHeight="1" x14ac:dyDescent="0.25">
      <c r="B23" s="31" t="s">
        <v>17</v>
      </c>
      <c r="C23" s="172"/>
      <c r="D23" s="23" t="s">
        <v>58</v>
      </c>
      <c r="E23" s="23"/>
      <c r="F23" s="19"/>
      <c r="G23" s="20"/>
      <c r="H23" s="20"/>
      <c r="I23" s="20"/>
      <c r="J23" s="20"/>
      <c r="K23" s="20"/>
      <c r="L23" s="21"/>
      <c r="M23" s="20"/>
      <c r="N23" s="20"/>
      <c r="O23" s="20"/>
    </row>
    <row r="24" spans="2:16" ht="15" customHeight="1" x14ac:dyDescent="0.25">
      <c r="B24" s="31" t="s">
        <v>18</v>
      </c>
      <c r="C24" s="172"/>
      <c r="D24" s="23" t="s">
        <v>59</v>
      </c>
      <c r="E24" s="23"/>
      <c r="F24" s="19"/>
      <c r="G24" s="5"/>
      <c r="H24" s="5"/>
      <c r="I24" s="3"/>
      <c r="J24" s="3"/>
      <c r="K24" s="8"/>
      <c r="L24" s="3"/>
      <c r="M24" s="20"/>
      <c r="N24" s="20"/>
      <c r="O24" s="20"/>
    </row>
    <row r="25" spans="2:16" ht="15" customHeight="1" x14ac:dyDescent="0.25">
      <c r="B25" s="31" t="s">
        <v>19</v>
      </c>
      <c r="C25" s="172"/>
      <c r="D25" s="24" t="s">
        <v>60</v>
      </c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</row>
    <row r="26" spans="2:16" ht="15" customHeight="1" x14ac:dyDescent="0.25">
      <c r="B26" s="31" t="s">
        <v>20</v>
      </c>
      <c r="C26" s="172"/>
      <c r="D26" s="24" t="s">
        <v>8</v>
      </c>
      <c r="E26" s="24"/>
      <c r="F26" s="19"/>
      <c r="G26" s="20"/>
      <c r="H26" s="20"/>
      <c r="I26" s="20"/>
      <c r="J26" s="20"/>
      <c r="K26" s="20"/>
      <c r="L26" s="20"/>
      <c r="M26" s="20"/>
      <c r="N26" s="20"/>
      <c r="O26" s="20"/>
    </row>
    <row r="27" spans="2:16" ht="15" customHeight="1" x14ac:dyDescent="0.25">
      <c r="B27" s="32" t="s">
        <v>21</v>
      </c>
      <c r="C27" s="172"/>
      <c r="D27" s="25" t="s">
        <v>61</v>
      </c>
      <c r="E27" s="25"/>
      <c r="F27" s="19"/>
      <c r="G27" s="20"/>
      <c r="H27" s="20"/>
      <c r="I27" s="20"/>
      <c r="J27" s="20"/>
      <c r="K27" s="20"/>
      <c r="L27" s="20"/>
      <c r="M27" s="20"/>
      <c r="N27" s="20"/>
      <c r="O27" s="20"/>
    </row>
    <row r="28" spans="2:16" ht="15" customHeight="1" x14ac:dyDescent="0.25">
      <c r="B28" s="32" t="s">
        <v>22</v>
      </c>
      <c r="C28" s="172"/>
      <c r="D28" s="25" t="s">
        <v>6</v>
      </c>
      <c r="E28" s="25"/>
      <c r="F28" s="19"/>
      <c r="G28" s="20"/>
      <c r="H28" s="20"/>
      <c r="I28" s="20"/>
      <c r="J28" s="20"/>
      <c r="K28" s="20"/>
      <c r="L28" s="20"/>
      <c r="M28" s="20"/>
      <c r="N28" s="20"/>
      <c r="O28" s="20"/>
    </row>
    <row r="29" spans="2:16" ht="15" customHeight="1" x14ac:dyDescent="0.25">
      <c r="B29" s="32" t="s">
        <v>566</v>
      </c>
      <c r="C29" s="172"/>
      <c r="D29" s="25" t="s">
        <v>568</v>
      </c>
      <c r="E29" s="25"/>
      <c r="F29" s="19"/>
      <c r="G29" s="20"/>
      <c r="H29" s="20"/>
      <c r="I29" s="20"/>
      <c r="J29" s="20"/>
      <c r="K29" s="20"/>
      <c r="L29" s="20"/>
      <c r="M29" s="20"/>
      <c r="N29" s="20"/>
      <c r="O29" s="20"/>
    </row>
    <row r="30" spans="2:16" ht="15" customHeight="1" x14ac:dyDescent="0.25">
      <c r="B30" s="32" t="s">
        <v>567</v>
      </c>
      <c r="C30" s="172"/>
      <c r="D30" s="25" t="s">
        <v>569</v>
      </c>
      <c r="E30" s="25"/>
      <c r="F30" s="19"/>
      <c r="G30" s="20"/>
      <c r="H30" s="20"/>
      <c r="I30" s="20"/>
      <c r="J30" s="20"/>
      <c r="K30" s="20"/>
      <c r="L30" s="20"/>
      <c r="M30" s="20"/>
      <c r="N30" s="20"/>
      <c r="O30" s="20"/>
    </row>
    <row r="31" spans="2:16" ht="15" customHeight="1" x14ac:dyDescent="0.25">
      <c r="B31" s="32" t="s">
        <v>23</v>
      </c>
      <c r="C31" s="172"/>
      <c r="D31" s="25" t="s">
        <v>9</v>
      </c>
      <c r="E31" s="25"/>
      <c r="F31" s="19"/>
      <c r="G31" s="20"/>
      <c r="H31" s="20"/>
      <c r="I31" s="20"/>
      <c r="J31" s="20"/>
      <c r="K31" s="20"/>
      <c r="L31" s="20"/>
      <c r="M31" s="20"/>
      <c r="N31" s="20"/>
      <c r="O31" s="20"/>
    </row>
    <row r="32" spans="2:16" ht="15" customHeight="1" x14ac:dyDescent="0.25">
      <c r="B32" s="32"/>
      <c r="C32" s="172"/>
      <c r="D32" s="172"/>
      <c r="E32" s="26"/>
      <c r="F32" s="19"/>
      <c r="G32" s="20"/>
      <c r="H32" s="20"/>
      <c r="I32" s="20"/>
      <c r="J32" s="20"/>
      <c r="K32" s="20"/>
      <c r="L32" s="20"/>
      <c r="M32" s="20"/>
      <c r="N32" s="20"/>
      <c r="O32" s="20"/>
    </row>
    <row r="33" spans="2:15" ht="15" customHeight="1" x14ac:dyDescent="0.25">
      <c r="B33" s="170" t="s">
        <v>565</v>
      </c>
      <c r="C33" s="5"/>
      <c r="D33" s="5"/>
      <c r="E33" s="57"/>
      <c r="F33" s="20"/>
      <c r="G33" s="20"/>
      <c r="H33" s="20"/>
      <c r="I33" s="20"/>
      <c r="J33" s="20"/>
      <c r="K33" s="20"/>
      <c r="L33" s="20"/>
      <c r="M33" s="20"/>
      <c r="N33" s="20"/>
      <c r="O33" s="20"/>
    </row>
    <row r="34" spans="2:15" ht="15" customHeight="1" x14ac:dyDescent="0.25">
      <c r="B34" s="6"/>
      <c r="C34" s="5"/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</row>
  </sheetData>
  <sheetProtection password="CD30" sheet="1" objects="1" scenarios="1"/>
  <mergeCells count="9">
    <mergeCell ref="P9:P10"/>
    <mergeCell ref="B5:O5"/>
    <mergeCell ref="B17:C17"/>
    <mergeCell ref="B18:C18"/>
    <mergeCell ref="B4:O4"/>
    <mergeCell ref="D9:E9"/>
    <mergeCell ref="F9:J9"/>
    <mergeCell ref="K9:O9"/>
    <mergeCell ref="B10:C10"/>
  </mergeCells>
  <pageMargins left="0.7" right="0.7" top="0.75" bottom="0.75" header="0.3" footer="0.3"/>
  <pageSetup paperSize="9" scale="51" orientation="landscape" r:id="rId1"/>
  <ignoredErrors>
    <ignoredError sqref="D11:O17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4"/>
  <sheetViews>
    <sheetView showGridLines="0" topLeftCell="B1" zoomScaleNormal="100" workbookViewId="0">
      <selection activeCell="B1" sqref="B1"/>
    </sheetView>
  </sheetViews>
  <sheetFormatPr baseColWidth="10" defaultRowHeight="15" x14ac:dyDescent="0.25"/>
  <cols>
    <col min="1" max="1" width="11.42578125" style="6" hidden="1" customWidth="1"/>
    <col min="2" max="2" width="2.28515625" style="1" customWidth="1"/>
    <col min="3" max="3" width="31.140625" style="6" customWidth="1"/>
    <col min="4" max="10" width="13.7109375" style="6" customWidth="1"/>
    <col min="11" max="11" width="15.42578125" style="6" customWidth="1"/>
    <col min="12" max="14" width="16" style="6" customWidth="1"/>
    <col min="15" max="16" width="15.42578125" style="6" customWidth="1"/>
    <col min="17" max="16384" width="11.42578125" style="6"/>
  </cols>
  <sheetData>
    <row r="1" spans="2:16" ht="30" customHeight="1" x14ac:dyDescent="0.55000000000000004">
      <c r="C1" s="2" t="s">
        <v>0</v>
      </c>
      <c r="D1" s="3"/>
      <c r="E1" s="3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pans="2:16" ht="15" customHeight="1" x14ac:dyDescent="0.3">
      <c r="C2" s="7" t="s">
        <v>1</v>
      </c>
      <c r="D2" s="3"/>
      <c r="E2" s="3"/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2:16" ht="15" customHeight="1" x14ac:dyDescent="0.3">
      <c r="C3" s="7"/>
      <c r="D3" s="3"/>
      <c r="E3" s="3"/>
      <c r="F3" s="4"/>
      <c r="G3" s="5"/>
      <c r="H3" s="5"/>
      <c r="I3" s="5"/>
      <c r="J3" s="5"/>
      <c r="K3" s="5"/>
      <c r="L3" s="5"/>
      <c r="M3" s="5"/>
      <c r="N3" s="5"/>
      <c r="O3" s="5"/>
      <c r="P3" s="5"/>
    </row>
    <row r="4" spans="2:16" s="12" customFormat="1" ht="30" customHeight="1" x14ac:dyDescent="0.25">
      <c r="B4" s="1"/>
      <c r="C4" s="280" t="s">
        <v>2</v>
      </c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</row>
    <row r="5" spans="2:16" s="12" customFormat="1" ht="30" customHeight="1" x14ac:dyDescent="0.25">
      <c r="B5" s="1"/>
      <c r="C5" s="282" t="s">
        <v>464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</row>
    <row r="6" spans="2:16" ht="18" customHeight="1" x14ac:dyDescent="0.3">
      <c r="C6" s="164" t="str">
        <f>Total_Territorios!C6</f>
        <v>Periodo:</v>
      </c>
      <c r="D6" s="165">
        <f>Total_Territorios!D6</f>
        <v>2020</v>
      </c>
      <c r="E6" s="166" t="str">
        <f>Total_Territorios!E6</f>
        <v>Enero - Diciembre</v>
      </c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2:16" ht="18" customHeight="1" x14ac:dyDescent="0.3">
      <c r="C7" s="164" t="s">
        <v>563</v>
      </c>
      <c r="D7" s="168" t="s">
        <v>564</v>
      </c>
      <c r="E7" s="3"/>
      <c r="F7" s="4"/>
      <c r="G7" s="5"/>
      <c r="H7" s="5"/>
      <c r="I7" s="5"/>
      <c r="J7" s="5"/>
      <c r="K7" s="5"/>
      <c r="L7" s="5"/>
      <c r="M7" s="5"/>
      <c r="N7" s="5"/>
      <c r="O7" s="5"/>
      <c r="P7" s="5"/>
    </row>
    <row r="8" spans="2:16" ht="10.5" customHeight="1" thickBot="1" x14ac:dyDescent="0.3">
      <c r="C8" s="3"/>
      <c r="D8" s="3"/>
      <c r="E8" s="3"/>
      <c r="F8" s="4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6" s="12" customFormat="1" ht="30" customHeight="1" thickTop="1" thickBot="1" x14ac:dyDescent="0.3">
      <c r="B9" s="1"/>
      <c r="C9" s="9"/>
      <c r="D9" s="284" t="s">
        <v>3</v>
      </c>
      <c r="E9" s="284"/>
      <c r="F9" s="285" t="s">
        <v>77</v>
      </c>
      <c r="G9" s="285"/>
      <c r="H9" s="285"/>
      <c r="I9" s="285"/>
      <c r="J9" s="285"/>
      <c r="K9" s="286" t="s">
        <v>4</v>
      </c>
      <c r="L9" s="286"/>
      <c r="M9" s="287"/>
      <c r="N9" s="287"/>
      <c r="O9" s="287"/>
      <c r="P9" s="274" t="s">
        <v>78</v>
      </c>
    </row>
    <row r="10" spans="2:16" s="13" customFormat="1" ht="55.5" customHeight="1" thickTop="1" thickBot="1" x14ac:dyDescent="0.3">
      <c r="B10" s="11"/>
      <c r="C10" s="28" t="s">
        <v>27</v>
      </c>
      <c r="D10" s="65" t="str">
        <f>Consultor!D10</f>
        <v>Visitas</v>
      </c>
      <c r="E10" s="64" t="str">
        <f>Consultor!E10</f>
        <v xml:space="preserve"> Asesora-
mientos</v>
      </c>
      <c r="F10" s="35" t="str">
        <f>Consultor!F10</f>
        <v>Empresas A1</v>
      </c>
      <c r="G10" s="36" t="str">
        <f>Consultor!G10</f>
        <v>Empresas A2</v>
      </c>
      <c r="H10" s="36" t="str">
        <f>Consultor!H10</f>
        <v>Empresas A4</v>
      </c>
      <c r="I10" s="36" t="str">
        <f>Consultor!I10</f>
        <v>Empresas B1</v>
      </c>
      <c r="J10" s="37" t="str">
        <f>Consultor!J10</f>
        <v>Empresas B2</v>
      </c>
      <c r="K10" s="38" t="str">
        <f>Consultor!K10</f>
        <v>Usuarios AIS multimedia</v>
      </c>
      <c r="L10" s="39" t="str">
        <f>Consultor!L10</f>
        <v>Usuarios AIS multim. PSI y hábitos salud</v>
      </c>
      <c r="M10" s="39" t="str">
        <f>Consultor!M10</f>
        <v>Participantes AIS presenciales</v>
      </c>
      <c r="N10" s="39" t="str">
        <f>Consultor!N10</f>
        <v>Participa. AIS presen. PSI y hábitos salud</v>
      </c>
      <c r="O10" s="40" t="str">
        <f>Consultor!O10</f>
        <v>Empresas premios Asepeyo</v>
      </c>
      <c r="P10" s="275"/>
    </row>
    <row r="11" spans="2:16" ht="30" customHeight="1" x14ac:dyDescent="0.25">
      <c r="C11" s="29" t="str">
        <f>'Consultores por Área'!A7</f>
        <v>6A - Madrid Centro</v>
      </c>
      <c r="D11" s="218">
        <f>D$18*'Consultores por Área'!$C7/'Consultores por Área'!$C$6</f>
        <v>792.00000000000011</v>
      </c>
      <c r="E11" s="174">
        <f>E$18*'Consultores por Área'!$C7/'Consultores por Área'!$C$6</f>
        <v>1104</v>
      </c>
      <c r="F11" s="175">
        <f>F$18*'Consultores por Área'!$C7/'Consultores por Área'!$C$6</f>
        <v>42.000000000000007</v>
      </c>
      <c r="G11" s="176">
        <f>G$18*'Consultores por Área'!$C7/'Consultores por Área'!$C$6</f>
        <v>48</v>
      </c>
      <c r="H11" s="176">
        <f>H$18*'Consultores por Área'!$C7/'Consultores por Área'!$C$6</f>
        <v>12</v>
      </c>
      <c r="I11" s="176">
        <f>I$18*'Consultores por Área'!$C7/'Consultores por Área'!$C$6</f>
        <v>42.000000000000007</v>
      </c>
      <c r="J11" s="176">
        <f>J$18*'Consultores por Área'!$C7/'Consultores por Área'!$C$6</f>
        <v>30.000000000000004</v>
      </c>
      <c r="K11" s="187">
        <f>K$18*'Consultores por Área'!$C7/'Consultores por Área'!$C$6</f>
        <v>120.00000000000001</v>
      </c>
      <c r="L11" s="188">
        <f>L$18*'Consultores por Área'!$C7/'Consultores por Área'!$C$6</f>
        <v>78</v>
      </c>
      <c r="M11" s="177">
        <f>M$18*'Consultores por Área'!$C7/'Consultores por Área'!$C$6</f>
        <v>630</v>
      </c>
      <c r="N11" s="177">
        <f>N$18*'Consultores por Área'!$C7/'Consultores por Área'!$C$6</f>
        <v>198.00000000000003</v>
      </c>
      <c r="O11" s="177">
        <f>O$18*'Consultores por Área'!$C7/'Consultores por Área'!$C$6</f>
        <v>6</v>
      </c>
      <c r="P11" s="191">
        <f>'Consultores por Área'!C7</f>
        <v>6</v>
      </c>
    </row>
    <row r="12" spans="2:16" ht="30" customHeight="1" x14ac:dyDescent="0.25">
      <c r="C12" s="29" t="str">
        <f>'Consultores por Área'!A8</f>
        <v>7A - Madrid Norte</v>
      </c>
      <c r="D12" s="218">
        <f>D$18*'Consultores por Área'!$C8/'Consultores por Área'!$C$6</f>
        <v>264.00000000000006</v>
      </c>
      <c r="E12" s="212">
        <f>E$18*'Consultores por Área'!$C8/'Consultores por Área'!$C$6</f>
        <v>367.99999999999994</v>
      </c>
      <c r="F12" s="219">
        <f>F$18*'Consultores por Área'!$C8/'Consultores por Área'!$C$6</f>
        <v>14.000000000000002</v>
      </c>
      <c r="G12" s="220">
        <f>G$18*'Consultores por Área'!$C8/'Consultores por Área'!$C$6</f>
        <v>16</v>
      </c>
      <c r="H12" s="220">
        <f>H$18*'Consultores por Área'!$C8/'Consultores por Área'!$C$6</f>
        <v>4</v>
      </c>
      <c r="I12" s="220">
        <f>I$18*'Consultores por Área'!$C8/'Consultores por Área'!$C$6</f>
        <v>14.000000000000002</v>
      </c>
      <c r="J12" s="220">
        <f>J$18*'Consultores por Área'!$C8/'Consultores por Área'!$C$6</f>
        <v>10</v>
      </c>
      <c r="K12" s="221">
        <f>K$18*'Consultores por Área'!$C8/'Consultores por Área'!$C$6</f>
        <v>40</v>
      </c>
      <c r="L12" s="222">
        <f>L$18*'Consultores por Área'!$C8/'Consultores por Área'!$C$6</f>
        <v>26</v>
      </c>
      <c r="M12" s="223">
        <f>M$18*'Consultores por Área'!$C8/'Consultores por Área'!$C$6</f>
        <v>210.00000000000003</v>
      </c>
      <c r="N12" s="223">
        <f>N$18*'Consultores por Área'!$C8/'Consultores por Área'!$C$6</f>
        <v>66.000000000000014</v>
      </c>
      <c r="O12" s="223">
        <f>O$18*'Consultores por Área'!$C8/'Consultores por Área'!$C$6</f>
        <v>2</v>
      </c>
      <c r="P12" s="191">
        <f>'Consultores por Área'!C8</f>
        <v>2</v>
      </c>
    </row>
    <row r="13" spans="2:16" ht="30" customHeight="1" x14ac:dyDescent="0.25">
      <c r="C13" s="29" t="str">
        <f>'Consultores por Área'!A9</f>
        <v>8A - Madrid Sur</v>
      </c>
      <c r="D13" s="218">
        <f>D$18*'Consultores por Área'!$C9/'Consultores por Área'!$C$6</f>
        <v>396.00000000000006</v>
      </c>
      <c r="E13" s="212">
        <f>E$18*'Consultores por Área'!$C9/'Consultores por Área'!$C$6</f>
        <v>552</v>
      </c>
      <c r="F13" s="219">
        <f>F$18*'Consultores por Área'!$C9/'Consultores por Área'!$C$6</f>
        <v>21.000000000000004</v>
      </c>
      <c r="G13" s="220">
        <f>G$18*'Consultores por Área'!$C9/'Consultores por Área'!$C$6</f>
        <v>24</v>
      </c>
      <c r="H13" s="220">
        <f>H$18*'Consultores por Área'!$C9/'Consultores por Área'!$C$6</f>
        <v>6</v>
      </c>
      <c r="I13" s="220">
        <f>I$18*'Consultores por Área'!$C9/'Consultores por Área'!$C$6</f>
        <v>21.000000000000004</v>
      </c>
      <c r="J13" s="220">
        <f>J$18*'Consultores por Área'!$C9/'Consultores por Área'!$C$6</f>
        <v>15.000000000000002</v>
      </c>
      <c r="K13" s="221">
        <f>K$18*'Consultores por Área'!$C9/'Consultores por Área'!$C$6</f>
        <v>60.000000000000007</v>
      </c>
      <c r="L13" s="222">
        <f>L$18*'Consultores por Área'!$C9/'Consultores por Área'!$C$6</f>
        <v>39</v>
      </c>
      <c r="M13" s="223">
        <f>M$18*'Consultores por Área'!$C9/'Consultores por Área'!$C$6</f>
        <v>315</v>
      </c>
      <c r="N13" s="223">
        <f>N$18*'Consultores por Área'!$C9/'Consultores por Área'!$C$6</f>
        <v>99.000000000000014</v>
      </c>
      <c r="O13" s="223">
        <f>O$18*'Consultores por Área'!$C9/'Consultores por Área'!$C$6</f>
        <v>3</v>
      </c>
      <c r="P13" s="191">
        <f>'Consultores por Área'!C9</f>
        <v>3</v>
      </c>
    </row>
    <row r="14" spans="2:16" ht="30" customHeight="1" x14ac:dyDescent="0.25">
      <c r="C14" s="29" t="str">
        <f>'Consultores por Área'!A10</f>
        <v>HA - Cpl. Castilla y León</v>
      </c>
      <c r="D14" s="218">
        <f>D$18*'Consultores por Área'!$C10/'Consultores por Área'!$C$6</f>
        <v>646.80000000000007</v>
      </c>
      <c r="E14" s="212">
        <f>E$18*'Consultores por Área'!$C10/'Consultores por Área'!$C$6</f>
        <v>901.6</v>
      </c>
      <c r="F14" s="219">
        <f>F$18*'Consultores por Área'!$C10/'Consultores por Área'!$C$6</f>
        <v>34.300000000000004</v>
      </c>
      <c r="G14" s="220">
        <f>G$18*'Consultores por Área'!$C10/'Consultores por Área'!$C$6</f>
        <v>39.200000000000003</v>
      </c>
      <c r="H14" s="220">
        <f>H$18*'Consultores por Área'!$C10/'Consultores por Área'!$C$6</f>
        <v>9.8000000000000007</v>
      </c>
      <c r="I14" s="220">
        <f>I$18*'Consultores por Área'!$C10/'Consultores por Área'!$C$6</f>
        <v>34.300000000000004</v>
      </c>
      <c r="J14" s="220">
        <f>J$18*'Consultores por Área'!$C10/'Consultores por Área'!$C$6</f>
        <v>24.500000000000004</v>
      </c>
      <c r="K14" s="221">
        <f>K$18*'Consultores por Área'!$C10/'Consultores por Área'!$C$6</f>
        <v>98.000000000000014</v>
      </c>
      <c r="L14" s="222">
        <f>L$18*'Consultores por Área'!$C10/'Consultores por Área'!$C$6</f>
        <v>63.70000000000001</v>
      </c>
      <c r="M14" s="223">
        <f>M$18*'Consultores por Área'!$C10/'Consultores por Área'!$C$6</f>
        <v>514.50000000000011</v>
      </c>
      <c r="N14" s="223">
        <f>N$18*'Consultores por Área'!$C10/'Consultores por Área'!$C$6</f>
        <v>161.70000000000002</v>
      </c>
      <c r="O14" s="223">
        <f>O$18*'Consultores por Área'!$C10/'Consultores por Área'!$C$6</f>
        <v>4.9000000000000004</v>
      </c>
      <c r="P14" s="191">
        <f>'Consultores por Área'!C10</f>
        <v>4.9000000000000004</v>
      </c>
    </row>
    <row r="15" spans="2:16" ht="30" customHeight="1" x14ac:dyDescent="0.25">
      <c r="C15" s="29" t="str">
        <f>'Consultores por Área'!A11</f>
        <v>IA - Cpl. Castilla-La Mancha</v>
      </c>
      <c r="D15" s="218">
        <f>D$18*'Consultores por Área'!$C11/'Consultores por Área'!$C$6</f>
        <v>396.00000000000006</v>
      </c>
      <c r="E15" s="212">
        <f>E$18*'Consultores por Área'!$C11/'Consultores por Área'!$C$6</f>
        <v>552</v>
      </c>
      <c r="F15" s="175">
        <f>F$18*'Consultores por Área'!$C11/'Consultores por Área'!$C$6</f>
        <v>21.000000000000004</v>
      </c>
      <c r="G15" s="189">
        <f>G$18*'Consultores por Área'!$C11/'Consultores por Área'!$C$6</f>
        <v>24</v>
      </c>
      <c r="H15" s="189">
        <f>H$18*'Consultores por Área'!$C11/'Consultores por Área'!$C$6</f>
        <v>6</v>
      </c>
      <c r="I15" s="189">
        <f>I$18*'Consultores por Área'!$C11/'Consultores por Área'!$C$6</f>
        <v>21.000000000000004</v>
      </c>
      <c r="J15" s="189">
        <f>J$18*'Consultores por Área'!$C11/'Consultores por Área'!$C$6</f>
        <v>15.000000000000002</v>
      </c>
      <c r="K15" s="175">
        <f>K$18*'Consultores por Área'!$C11/'Consultores por Área'!$C$6</f>
        <v>60.000000000000007</v>
      </c>
      <c r="L15" s="190">
        <f>L$18*'Consultores por Área'!$C11/'Consultores por Área'!$C$6</f>
        <v>39</v>
      </c>
      <c r="M15" s="190">
        <f>M$18*'Consultores por Área'!$C11/'Consultores por Área'!$C$6</f>
        <v>315</v>
      </c>
      <c r="N15" s="190">
        <f>N$18*'Consultores por Área'!$C11/'Consultores por Área'!$C$6</f>
        <v>99.000000000000014</v>
      </c>
      <c r="O15" s="190">
        <f>O$18*'Consultores por Área'!$C11/'Consultores por Área'!$C$6</f>
        <v>3</v>
      </c>
      <c r="P15" s="191">
        <f>'Consultores por Área'!C11</f>
        <v>3</v>
      </c>
    </row>
    <row r="16" spans="2:16" ht="30" customHeight="1" x14ac:dyDescent="0.25">
      <c r="C16" s="29" t="str">
        <f>'Consultores por Área'!A12</f>
        <v>RA - Cpl. Extremadura</v>
      </c>
      <c r="D16" s="218">
        <f>D$18*'Consultores por Área'!$C12/'Consultores por Área'!$C$6</f>
        <v>132.00000000000003</v>
      </c>
      <c r="E16" s="212">
        <f>E$18*'Consultores por Área'!$C12/'Consultores por Área'!$C$6</f>
        <v>183.99999999999997</v>
      </c>
      <c r="F16" s="175">
        <f>F$18*'Consultores por Área'!$C12/'Consultores por Área'!$C$6</f>
        <v>7.0000000000000009</v>
      </c>
      <c r="G16" s="189">
        <f>G$18*'Consultores por Área'!$C12/'Consultores por Área'!$C$6</f>
        <v>8</v>
      </c>
      <c r="H16" s="189">
        <f>H$18*'Consultores por Área'!$C12/'Consultores por Área'!$C$6</f>
        <v>2</v>
      </c>
      <c r="I16" s="189">
        <f>I$18*'Consultores por Área'!$C12/'Consultores por Área'!$C$6</f>
        <v>7.0000000000000009</v>
      </c>
      <c r="J16" s="189">
        <f>J$18*'Consultores por Área'!$C12/'Consultores por Área'!$C$6</f>
        <v>5</v>
      </c>
      <c r="K16" s="175">
        <f>K$18*'Consultores por Área'!$C12/'Consultores por Área'!$C$6</f>
        <v>20</v>
      </c>
      <c r="L16" s="190">
        <f>L$18*'Consultores por Área'!$C12/'Consultores por Área'!$C$6</f>
        <v>13</v>
      </c>
      <c r="M16" s="190">
        <f>M$18*'Consultores por Área'!$C12/'Consultores por Área'!$C$6</f>
        <v>105.00000000000001</v>
      </c>
      <c r="N16" s="190">
        <f>N$18*'Consultores por Área'!$C12/'Consultores por Área'!$C$6</f>
        <v>33.000000000000007</v>
      </c>
      <c r="O16" s="190">
        <f>O$18*'Consultores por Área'!$C12/'Consultores por Área'!$C$6</f>
        <v>1</v>
      </c>
      <c r="P16" s="191">
        <f>'Consultores por Área'!C12</f>
        <v>1</v>
      </c>
    </row>
    <row r="17" spans="3:16" ht="30" customHeight="1" x14ac:dyDescent="0.25">
      <c r="C17" s="58" t="s">
        <v>25</v>
      </c>
      <c r="D17" s="218">
        <f t="shared" ref="D17:O17" si="0">SUM(D11:D16)</f>
        <v>2626.8</v>
      </c>
      <c r="E17" s="212">
        <f t="shared" si="0"/>
        <v>3661.6</v>
      </c>
      <c r="F17" s="175">
        <f t="shared" si="0"/>
        <v>139.30000000000001</v>
      </c>
      <c r="G17" s="176">
        <f t="shared" si="0"/>
        <v>159.19999999999999</v>
      </c>
      <c r="H17" s="176">
        <f t="shared" si="0"/>
        <v>39.799999999999997</v>
      </c>
      <c r="I17" s="176">
        <f t="shared" si="0"/>
        <v>139.30000000000001</v>
      </c>
      <c r="J17" s="176">
        <f t="shared" si="0"/>
        <v>99.5</v>
      </c>
      <c r="K17" s="175">
        <f t="shared" si="0"/>
        <v>398</v>
      </c>
      <c r="L17" s="177">
        <f t="shared" si="0"/>
        <v>258.70000000000005</v>
      </c>
      <c r="M17" s="177">
        <f t="shared" si="0"/>
        <v>2089.5</v>
      </c>
      <c r="N17" s="177">
        <f t="shared" si="0"/>
        <v>656.7</v>
      </c>
      <c r="O17" s="177">
        <f t="shared" si="0"/>
        <v>19.899999999999999</v>
      </c>
      <c r="P17" s="191">
        <f>SUM(P11:P16)</f>
        <v>19.899999999999999</v>
      </c>
    </row>
    <row r="18" spans="3:16" ht="30" customHeight="1" thickBot="1" x14ac:dyDescent="0.3">
      <c r="C18" s="58" t="s">
        <v>26</v>
      </c>
      <c r="D18" s="202">
        <f>Total_Territorios!D16*'Consultores por Área'!$C$6/'Consultores por Área'!$C$29</f>
        <v>2626.8</v>
      </c>
      <c r="E18" s="203">
        <f>Total_Territorios!E16*'Consultores por Área'!$C$6/'Consultores por Área'!$C$29</f>
        <v>3661.5999999999995</v>
      </c>
      <c r="F18" s="181">
        <f>Total_Territorios!F16*'Consultores por Área'!$C$6/'Consultores por Área'!$C$29</f>
        <v>139.30000000000001</v>
      </c>
      <c r="G18" s="182">
        <f>Total_Territorios!G16*'Consultores por Área'!$C$6/'Consultores por Área'!$C$29</f>
        <v>159.19999999999999</v>
      </c>
      <c r="H18" s="182">
        <f>Total_Territorios!H16*'Consultores por Área'!$C$6/'Consultores por Área'!$C$29</f>
        <v>39.799999999999997</v>
      </c>
      <c r="I18" s="182">
        <f>Total_Territorios!I16*'Consultores por Área'!$C$6/'Consultores por Área'!$C$29</f>
        <v>139.30000000000001</v>
      </c>
      <c r="J18" s="183">
        <f>Total_Territorios!J16*'Consultores por Área'!$C$6/'Consultores por Área'!$C$29</f>
        <v>99.5</v>
      </c>
      <c r="K18" s="181">
        <f>Total_Territorios!K16*'Consultores por Área'!$C$6/'Consultores por Área'!$C$29</f>
        <v>398</v>
      </c>
      <c r="L18" s="184">
        <f>Total_Territorios!L16*'Consultores por Área'!$C$6/'Consultores por Área'!$C$29</f>
        <v>258.7</v>
      </c>
      <c r="M18" s="184">
        <f>Total_Territorios!M16*'Consultores por Área'!$C$6/'Consultores por Área'!$C$29</f>
        <v>2089.5</v>
      </c>
      <c r="N18" s="184">
        <f>Total_Territorios!N16*'Consultores por Área'!$C$6/'Consultores por Área'!$C$29</f>
        <v>656.7</v>
      </c>
      <c r="O18" s="184">
        <f>Total_Territorios!O16*'Consultores por Área'!$C$6/'Consultores por Área'!$C$29</f>
        <v>19.899999999999999</v>
      </c>
      <c r="P18" s="185">
        <f>'Consultores por Área'!C6</f>
        <v>19.899999999999999</v>
      </c>
    </row>
    <row r="19" spans="3:16" ht="15" customHeight="1" thickTop="1" x14ac:dyDescent="0.25">
      <c r="C19" s="18"/>
      <c r="D19" s="19"/>
      <c r="E19" s="19"/>
      <c r="F19" s="20"/>
      <c r="G19" s="20"/>
      <c r="H19" s="20"/>
      <c r="I19" s="20"/>
      <c r="J19" s="20"/>
      <c r="K19" s="20"/>
      <c r="L19" s="21"/>
      <c r="M19" s="20"/>
      <c r="N19" s="20"/>
      <c r="O19" s="20"/>
      <c r="P19" s="20"/>
    </row>
    <row r="20" spans="3:16" ht="15" customHeight="1" x14ac:dyDescent="0.25">
      <c r="C20" s="171" t="s">
        <v>15</v>
      </c>
      <c r="E20" s="22" t="s">
        <v>5</v>
      </c>
      <c r="F20" s="19"/>
      <c r="G20" s="19"/>
      <c r="H20" s="20"/>
      <c r="I20" s="20"/>
      <c r="J20" s="20"/>
      <c r="K20" s="20"/>
      <c r="L20" s="21"/>
      <c r="M20" s="20"/>
      <c r="N20" s="20"/>
      <c r="O20" s="20"/>
      <c r="P20" s="20"/>
    </row>
    <row r="21" spans="3:16" ht="15" customHeight="1" x14ac:dyDescent="0.25">
      <c r="C21" s="171" t="s">
        <v>56</v>
      </c>
      <c r="D21" s="172"/>
      <c r="E21" s="22" t="s">
        <v>7</v>
      </c>
      <c r="F21" s="19"/>
      <c r="G21" s="19"/>
      <c r="H21" s="20"/>
      <c r="I21" s="20"/>
      <c r="J21" s="20"/>
      <c r="K21" s="20"/>
      <c r="L21" s="21"/>
      <c r="M21" s="20"/>
      <c r="N21" s="20"/>
      <c r="O21" s="20"/>
      <c r="P21" s="20"/>
    </row>
    <row r="22" spans="3:16" ht="15" customHeight="1" x14ac:dyDescent="0.25">
      <c r="C22" s="31" t="s">
        <v>16</v>
      </c>
      <c r="D22" s="172"/>
      <c r="E22" s="23" t="s">
        <v>57</v>
      </c>
      <c r="F22" s="19"/>
      <c r="G22" s="20"/>
      <c r="H22" s="20"/>
      <c r="I22" s="20"/>
      <c r="J22" s="20"/>
      <c r="K22" s="20"/>
      <c r="L22" s="21"/>
      <c r="M22" s="20"/>
      <c r="N22" s="20"/>
      <c r="O22" s="20"/>
      <c r="P22" s="20"/>
    </row>
    <row r="23" spans="3:16" ht="15" customHeight="1" x14ac:dyDescent="0.25">
      <c r="C23" s="31" t="s">
        <v>17</v>
      </c>
      <c r="D23" s="172"/>
      <c r="E23" s="23" t="s">
        <v>58</v>
      </c>
      <c r="F23" s="19"/>
      <c r="G23" s="20"/>
      <c r="H23" s="20"/>
      <c r="I23" s="20"/>
      <c r="J23" s="20"/>
      <c r="K23" s="20"/>
      <c r="L23" s="21"/>
      <c r="M23" s="20"/>
      <c r="N23" s="20"/>
      <c r="O23" s="20"/>
      <c r="P23" s="20"/>
    </row>
    <row r="24" spans="3:16" ht="15" customHeight="1" x14ac:dyDescent="0.25">
      <c r="C24" s="31" t="s">
        <v>18</v>
      </c>
      <c r="D24" s="172"/>
      <c r="E24" s="23" t="s">
        <v>59</v>
      </c>
      <c r="F24" s="19"/>
      <c r="G24" s="5"/>
      <c r="H24" s="5"/>
      <c r="I24" s="3"/>
      <c r="J24" s="3"/>
      <c r="K24" s="8"/>
      <c r="L24" s="3"/>
      <c r="M24" s="20"/>
      <c r="N24" s="20"/>
      <c r="O24" s="20"/>
      <c r="P24" s="20"/>
    </row>
    <row r="25" spans="3:16" ht="15" customHeight="1" x14ac:dyDescent="0.25">
      <c r="C25" s="31" t="s">
        <v>19</v>
      </c>
      <c r="D25" s="172"/>
      <c r="E25" s="24" t="s">
        <v>60</v>
      </c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3:16" ht="15" customHeight="1" x14ac:dyDescent="0.25">
      <c r="C26" s="31" t="s">
        <v>20</v>
      </c>
      <c r="D26" s="172"/>
      <c r="E26" s="24" t="s">
        <v>8</v>
      </c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3:16" ht="15" customHeight="1" x14ac:dyDescent="0.25">
      <c r="C27" s="32" t="s">
        <v>21</v>
      </c>
      <c r="D27" s="172"/>
      <c r="E27" s="25" t="s">
        <v>61</v>
      </c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3:16" ht="15" customHeight="1" x14ac:dyDescent="0.25">
      <c r="C28" s="32" t="s">
        <v>22</v>
      </c>
      <c r="D28" s="172"/>
      <c r="E28" s="25" t="s">
        <v>6</v>
      </c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3:16" ht="15" customHeight="1" x14ac:dyDescent="0.25">
      <c r="C29" s="32" t="s">
        <v>566</v>
      </c>
      <c r="D29" s="172"/>
      <c r="E29" s="25" t="s">
        <v>568</v>
      </c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3:16" ht="15" customHeight="1" x14ac:dyDescent="0.25">
      <c r="C30" s="32" t="s">
        <v>567</v>
      </c>
      <c r="D30" s="172"/>
      <c r="E30" s="25" t="s">
        <v>569</v>
      </c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3:16" ht="15" customHeight="1" x14ac:dyDescent="0.25">
      <c r="C31" s="32" t="s">
        <v>23</v>
      </c>
      <c r="D31" s="172"/>
      <c r="E31" s="25" t="s">
        <v>9</v>
      </c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3:16" ht="15" customHeight="1" x14ac:dyDescent="0.25">
      <c r="C32" s="32"/>
      <c r="D32" s="172"/>
      <c r="E32" s="172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3:16" ht="15" customHeight="1" x14ac:dyDescent="0.25">
      <c r="C33" s="170" t="s">
        <v>565</v>
      </c>
      <c r="D33" s="5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3:16" ht="15" customHeight="1" x14ac:dyDescent="0.25">
      <c r="D34" s="5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</sheetData>
  <sheetProtection password="CD30" sheet="1" objects="1" scenarios="1"/>
  <mergeCells count="6">
    <mergeCell ref="C4:P4"/>
    <mergeCell ref="C5:P5"/>
    <mergeCell ref="D9:E9"/>
    <mergeCell ref="F9:J9"/>
    <mergeCell ref="K9:O9"/>
    <mergeCell ref="P9:P10"/>
  </mergeCells>
  <pageMargins left="0.7" right="0.7" top="0.75" bottom="0.75" header="0.3" footer="0.3"/>
  <pageSetup paperSize="9" scale="55" orientation="landscape" r:id="rId1"/>
  <ignoredErrors>
    <ignoredError sqref="D11:O1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30</vt:i4>
      </vt:variant>
    </vt:vector>
  </HeadingPairs>
  <TitlesOfParts>
    <vt:vector size="30" baseType="lpstr">
      <vt:lpstr>Consultores por Área</vt:lpstr>
      <vt:lpstr>Consultores</vt:lpstr>
      <vt:lpstr>Consultor</vt:lpstr>
      <vt:lpstr>Total_Territorios</vt:lpstr>
      <vt:lpstr>Catalunya</vt:lpstr>
      <vt:lpstr>Barcelona</vt:lpstr>
      <vt:lpstr>Catalunya Sur</vt:lpstr>
      <vt:lpstr>Catalunya Norte</vt:lpstr>
      <vt:lpstr>Centro</vt:lpstr>
      <vt:lpstr>Madrid Centro</vt:lpstr>
      <vt:lpstr>Madrid Norte</vt:lpstr>
      <vt:lpstr>Madrid Sur</vt:lpstr>
      <vt:lpstr>Castilla y León</vt:lpstr>
      <vt:lpstr>Castilla-La Mancha</vt:lpstr>
      <vt:lpstr>Extremadura</vt:lpstr>
      <vt:lpstr>Norte</vt:lpstr>
      <vt:lpstr>Aragón</vt:lpstr>
      <vt:lpstr>Asturias</vt:lpstr>
      <vt:lpstr>Galicia</vt:lpstr>
      <vt:lpstr>Euskadi</vt:lpstr>
      <vt:lpstr>Cantabria</vt:lpstr>
      <vt:lpstr>La Rioja</vt:lpstr>
      <vt:lpstr>Navarra</vt:lpstr>
      <vt:lpstr>Sureste</vt:lpstr>
      <vt:lpstr>Alicante - Murcia</vt:lpstr>
      <vt:lpstr>Valencia - Castellón</vt:lpstr>
      <vt:lpstr>Andalucía Occidental</vt:lpstr>
      <vt:lpstr>Andalucía Oriental</vt:lpstr>
      <vt:lpstr>Canarias</vt:lpstr>
      <vt:lpstr>Illes Balears</vt:lpstr>
    </vt:vector>
  </TitlesOfParts>
  <Company>ASEPEYO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MIQUEL MOSCARDO MARTINEZ</dc:creator>
  <cp:lastModifiedBy>XAVIER PANADES GELLA</cp:lastModifiedBy>
  <cp:lastPrinted>2020-01-14T07:45:50Z</cp:lastPrinted>
  <dcterms:created xsi:type="dcterms:W3CDTF">2018-10-24T06:28:37Z</dcterms:created>
  <dcterms:modified xsi:type="dcterms:W3CDTF">2020-01-21T17:28:47Z</dcterms:modified>
</cp:coreProperties>
</file>