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-15" yWindow="6480" windowWidth="28830" windowHeight="6525" tabRatio="838" firstSheet="1" activeTab="1"/>
  </bookViews>
  <sheets>
    <sheet name="Consultores por Área" sheetId="10" state="hidden" r:id="rId1"/>
    <sheet name="Consultor" sheetId="1" r:id="rId2"/>
    <sheet name="Total nacional" sheetId="8" r:id="rId3"/>
    <sheet name="Catalunya" sheetId="14" r:id="rId4"/>
    <sheet name="Barcelona" sheetId="11" r:id="rId5"/>
    <sheet name="Catalunya Sur" sheetId="12" r:id="rId6"/>
    <sheet name="Catalunya Norte" sheetId="13" r:id="rId7"/>
    <sheet name="Centro" sheetId="15" r:id="rId8"/>
    <sheet name="Madrid Centro" sheetId="16" r:id="rId9"/>
    <sheet name="Madrid Norte" sheetId="17" r:id="rId10"/>
    <sheet name="Madrid Sur" sheetId="37" r:id="rId11"/>
    <sheet name="Castilla y León" sheetId="18" r:id="rId12"/>
    <sheet name="Castilla-La Mancha" sheetId="19" r:id="rId13"/>
    <sheet name="Extremadura" sheetId="20" r:id="rId14"/>
    <sheet name="Norte" sheetId="22" r:id="rId15"/>
    <sheet name="Aragón" sheetId="21" r:id="rId16"/>
    <sheet name="Asturias" sheetId="23" r:id="rId17"/>
    <sheet name="Galicia" sheetId="24" r:id="rId18"/>
    <sheet name="Euskadi" sheetId="25" r:id="rId19"/>
    <sheet name="Cantabria" sheetId="26" r:id="rId20"/>
    <sheet name="La Rioja" sheetId="27" r:id="rId21"/>
    <sheet name="Navarra" sheetId="28" r:id="rId22"/>
    <sheet name="Sureste" sheetId="29" r:id="rId23"/>
    <sheet name="Alicante - Murcia" sheetId="30" r:id="rId24"/>
    <sheet name="Valencia - Castellón" sheetId="31" r:id="rId25"/>
    <sheet name="Andalucía Occidental" sheetId="32" r:id="rId26"/>
    <sheet name="Andalucía Oriental" sheetId="33" r:id="rId27"/>
    <sheet name="Canarias" sheetId="35" r:id="rId28"/>
    <sheet name="Illes Balears" sheetId="36" r:id="rId29"/>
  </sheets>
  <externalReferences>
    <externalReference r:id="rId30"/>
    <externalReference r:id="rId31"/>
    <externalReference r:id="rId32"/>
  </externalReferences>
  <definedNames>
    <definedName name="AREA">'[1]ASID - ÁREA'!$Q$10:$Q$34</definedName>
  </definedNames>
  <calcPr calcId="145621"/>
</workbook>
</file>

<file path=xl/calcChain.xml><?xml version="1.0" encoding="utf-8"?>
<calcChain xmlns="http://schemas.openxmlformats.org/spreadsheetml/2006/main">
  <c r="C6" i="30" l="1"/>
  <c r="B24" i="36" l="1"/>
  <c r="B24" i="35"/>
  <c r="B24" i="33"/>
  <c r="B24" i="32"/>
  <c r="B24" i="31"/>
  <c r="B24" i="30"/>
  <c r="B24" i="29"/>
  <c r="B24" i="28"/>
  <c r="B24" i="27"/>
  <c r="B24" i="26"/>
  <c r="B24" i="25"/>
  <c r="B24" i="24"/>
  <c r="B24" i="23"/>
  <c r="B24" i="21"/>
  <c r="B24" i="22"/>
  <c r="B24" i="20"/>
  <c r="B24" i="19"/>
  <c r="B24" i="18"/>
  <c r="B24" i="37"/>
  <c r="B24" i="17"/>
  <c r="B24" i="16"/>
  <c r="B24" i="15"/>
  <c r="B24" i="13"/>
  <c r="B24" i="12"/>
  <c r="B24" i="11"/>
  <c r="B24" i="14"/>
  <c r="B24" i="8"/>
  <c r="C6" i="36"/>
  <c r="C6" i="35"/>
  <c r="C6" i="33"/>
  <c r="C6" i="32"/>
  <c r="C6" i="31"/>
  <c r="C6" i="29"/>
  <c r="C6" i="28"/>
  <c r="C6" i="27"/>
  <c r="C6" i="26"/>
  <c r="C6" i="25"/>
  <c r="C6" i="24"/>
  <c r="C6" i="23"/>
  <c r="C6" i="21"/>
  <c r="C6" i="22"/>
  <c r="C6" i="20"/>
  <c r="C6" i="19"/>
  <c r="C6" i="18"/>
  <c r="C6" i="37"/>
  <c r="C6" i="17"/>
  <c r="C6" i="16"/>
  <c r="C6" i="15"/>
  <c r="C6" i="13"/>
  <c r="C6" i="12"/>
  <c r="C6" i="11"/>
  <c r="C6" i="14"/>
  <c r="C6" i="8"/>
  <c r="C28" i="10" l="1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0" i="10"/>
  <c r="B20" i="10"/>
  <c r="C19" i="10"/>
  <c r="B19" i="10"/>
  <c r="C18" i="10"/>
  <c r="B18" i="10"/>
  <c r="C17" i="10"/>
  <c r="B17" i="10"/>
  <c r="C16" i="10"/>
  <c r="B16" i="10"/>
  <c r="C15" i="10"/>
  <c r="B15" i="10"/>
  <c r="C14" i="10"/>
  <c r="B14" i="10"/>
  <c r="C12" i="10"/>
  <c r="B12" i="10"/>
  <c r="C11" i="10"/>
  <c r="B11" i="10"/>
  <c r="C10" i="10"/>
  <c r="B10" i="10"/>
  <c r="C9" i="10"/>
  <c r="B9" i="10"/>
  <c r="C8" i="10"/>
  <c r="B8" i="10"/>
  <c r="C7" i="10"/>
  <c r="B7" i="10"/>
  <c r="C5" i="10"/>
  <c r="B5" i="10"/>
  <c r="C4" i="10"/>
  <c r="B4" i="10"/>
  <c r="C3" i="10"/>
  <c r="B3" i="10"/>
  <c r="B21" i="10" l="1"/>
  <c r="B6" i="10"/>
  <c r="N15" i="30"/>
  <c r="K10" i="30"/>
  <c r="E15" i="30"/>
  <c r="B10" i="30"/>
  <c r="N10" i="30"/>
  <c r="H20" i="30"/>
  <c r="E10" i="30"/>
  <c r="H10" i="30"/>
  <c r="B15" i="30"/>
  <c r="K20" i="30"/>
  <c r="K15" i="30"/>
  <c r="E20" i="30"/>
  <c r="B13" i="10"/>
  <c r="C6" i="10"/>
  <c r="N15" i="15" s="1"/>
  <c r="C21" i="10"/>
  <c r="N10" i="29" s="1"/>
  <c r="C2" i="10"/>
  <c r="K20" i="14" s="1"/>
  <c r="B2" i="10"/>
  <c r="C13" i="10"/>
  <c r="K20" i="17"/>
  <c r="N15" i="17"/>
  <c r="K15" i="17"/>
  <c r="N10" i="17"/>
  <c r="K10" i="17"/>
  <c r="H20" i="17"/>
  <c r="E20" i="17"/>
  <c r="E15" i="17"/>
  <c r="H10" i="17"/>
  <c r="E10" i="17"/>
  <c r="B15" i="17"/>
  <c r="B10" i="17"/>
  <c r="K20" i="16"/>
  <c r="N15" i="16"/>
  <c r="K15" i="16"/>
  <c r="N10" i="16"/>
  <c r="K10" i="16"/>
  <c r="H20" i="16"/>
  <c r="E20" i="16"/>
  <c r="E15" i="16"/>
  <c r="H10" i="16"/>
  <c r="E10" i="16"/>
  <c r="B15" i="16"/>
  <c r="B10" i="16"/>
  <c r="K15" i="15"/>
  <c r="N10" i="15"/>
  <c r="E20" i="15"/>
  <c r="E15" i="15"/>
  <c r="B15" i="15"/>
  <c r="B10" i="15"/>
  <c r="K20" i="13"/>
  <c r="N15" i="13"/>
  <c r="K15" i="13"/>
  <c r="N10" i="13"/>
  <c r="K10" i="13"/>
  <c r="H20" i="13"/>
  <c r="E20" i="13"/>
  <c r="E15" i="13"/>
  <c r="H10" i="13"/>
  <c r="E10" i="13"/>
  <c r="B15" i="13"/>
  <c r="B10" i="13"/>
  <c r="K20" i="12"/>
  <c r="N15" i="12"/>
  <c r="K15" i="12"/>
  <c r="N10" i="12"/>
  <c r="K10" i="12"/>
  <c r="H20" i="12"/>
  <c r="E20" i="12"/>
  <c r="E15" i="12"/>
  <c r="H10" i="12"/>
  <c r="E10" i="12"/>
  <c r="B15" i="12"/>
  <c r="B10" i="12"/>
  <c r="K20" i="11"/>
  <c r="N15" i="11"/>
  <c r="K15" i="11"/>
  <c r="N10" i="11"/>
  <c r="K10" i="11"/>
  <c r="H20" i="11"/>
  <c r="E20" i="11"/>
  <c r="E15" i="11"/>
  <c r="H10" i="11"/>
  <c r="E10" i="11"/>
  <c r="B15" i="11"/>
  <c r="B10" i="11"/>
  <c r="K20" i="36"/>
  <c r="N15" i="36"/>
  <c r="K15" i="36"/>
  <c r="N10" i="36"/>
  <c r="K10" i="36"/>
  <c r="H20" i="36"/>
  <c r="E20" i="36"/>
  <c r="E15" i="36"/>
  <c r="H10" i="36"/>
  <c r="E10" i="36"/>
  <c r="B15" i="36"/>
  <c r="B10" i="36"/>
  <c r="K20" i="35"/>
  <c r="N15" i="35"/>
  <c r="K15" i="35"/>
  <c r="N10" i="35"/>
  <c r="K10" i="35"/>
  <c r="H20" i="35"/>
  <c r="E20" i="35"/>
  <c r="E15" i="35"/>
  <c r="H10" i="35"/>
  <c r="E10" i="35"/>
  <c r="B15" i="35"/>
  <c r="B10" i="35"/>
  <c r="K20" i="33"/>
  <c r="N15" i="33"/>
  <c r="K15" i="33"/>
  <c r="N10" i="33"/>
  <c r="K10" i="33"/>
  <c r="H20" i="33"/>
  <c r="E20" i="33"/>
  <c r="E15" i="33"/>
  <c r="H10" i="33"/>
  <c r="E10" i="33"/>
  <c r="B15" i="33"/>
  <c r="B10" i="33"/>
  <c r="K20" i="32"/>
  <c r="N15" i="32"/>
  <c r="K15" i="32"/>
  <c r="N10" i="32"/>
  <c r="K10" i="32"/>
  <c r="H20" i="32"/>
  <c r="E20" i="32"/>
  <c r="E15" i="32"/>
  <c r="H10" i="32"/>
  <c r="E10" i="32"/>
  <c r="B15" i="32"/>
  <c r="B10" i="32"/>
  <c r="K20" i="31"/>
  <c r="N15" i="31"/>
  <c r="K15" i="31"/>
  <c r="N10" i="31"/>
  <c r="K10" i="31"/>
  <c r="H20" i="31"/>
  <c r="E20" i="31"/>
  <c r="E15" i="31"/>
  <c r="H10" i="31"/>
  <c r="E10" i="31"/>
  <c r="B15" i="31"/>
  <c r="B10" i="31"/>
  <c r="K20" i="29"/>
  <c r="K15" i="29"/>
  <c r="K10" i="29"/>
  <c r="E20" i="29"/>
  <c r="H10" i="29"/>
  <c r="B15" i="29"/>
  <c r="K20" i="28"/>
  <c r="N15" i="28"/>
  <c r="K15" i="28"/>
  <c r="N10" i="28"/>
  <c r="K10" i="28"/>
  <c r="H20" i="28"/>
  <c r="E20" i="28"/>
  <c r="E15" i="28"/>
  <c r="H10" i="28"/>
  <c r="E10" i="28"/>
  <c r="B15" i="28"/>
  <c r="B10" i="28"/>
  <c r="K20" i="27"/>
  <c r="N15" i="27"/>
  <c r="K15" i="27"/>
  <c r="N10" i="27"/>
  <c r="K10" i="27"/>
  <c r="H20" i="27"/>
  <c r="E20" i="27"/>
  <c r="E15" i="27"/>
  <c r="H10" i="27"/>
  <c r="E10" i="27"/>
  <c r="B15" i="27"/>
  <c r="B10" i="27"/>
  <c r="K20" i="26"/>
  <c r="N15" i="26"/>
  <c r="K15" i="26"/>
  <c r="N10" i="26"/>
  <c r="K10" i="26"/>
  <c r="H20" i="26"/>
  <c r="E20" i="26"/>
  <c r="E15" i="26"/>
  <c r="H10" i="26"/>
  <c r="E10" i="26"/>
  <c r="B15" i="26"/>
  <c r="B10" i="26"/>
  <c r="K20" i="25"/>
  <c r="N15" i="25"/>
  <c r="K15" i="25"/>
  <c r="N10" i="25"/>
  <c r="K10" i="25"/>
  <c r="H20" i="25"/>
  <c r="E20" i="25"/>
  <c r="E15" i="25"/>
  <c r="H10" i="25"/>
  <c r="E10" i="25"/>
  <c r="B15" i="25"/>
  <c r="B10" i="25"/>
  <c r="K20" i="24"/>
  <c r="N15" i="24"/>
  <c r="K15" i="24"/>
  <c r="N10" i="24"/>
  <c r="K10" i="24"/>
  <c r="H20" i="24"/>
  <c r="E20" i="24"/>
  <c r="E15" i="24"/>
  <c r="H10" i="24"/>
  <c r="E10" i="24"/>
  <c r="B15" i="24"/>
  <c r="B10" i="24"/>
  <c r="K20" i="23"/>
  <c r="N15" i="23"/>
  <c r="K15" i="23"/>
  <c r="N10" i="23"/>
  <c r="K10" i="23"/>
  <c r="H20" i="23"/>
  <c r="E20" i="23"/>
  <c r="E15" i="23"/>
  <c r="H10" i="23"/>
  <c r="E10" i="23"/>
  <c r="B15" i="23"/>
  <c r="B10" i="23"/>
  <c r="K20" i="21"/>
  <c r="N15" i="21"/>
  <c r="K15" i="21"/>
  <c r="N10" i="21"/>
  <c r="K10" i="21"/>
  <c r="H20" i="21"/>
  <c r="E20" i="21"/>
  <c r="E15" i="21"/>
  <c r="H10" i="21"/>
  <c r="E10" i="21"/>
  <c r="B15" i="21"/>
  <c r="B10" i="21"/>
  <c r="K20" i="22"/>
  <c r="N15" i="22"/>
  <c r="K15" i="22"/>
  <c r="N10" i="22"/>
  <c r="K10" i="22"/>
  <c r="H20" i="22"/>
  <c r="H10" i="22"/>
  <c r="E20" i="22"/>
  <c r="E15" i="22"/>
  <c r="E10" i="22"/>
  <c r="B15" i="22"/>
  <c r="B10" i="22"/>
  <c r="K20" i="20"/>
  <c r="N15" i="20"/>
  <c r="K15" i="20"/>
  <c r="N10" i="20"/>
  <c r="K10" i="20"/>
  <c r="H20" i="20"/>
  <c r="E20" i="20"/>
  <c r="E15" i="20"/>
  <c r="H10" i="20"/>
  <c r="E10" i="20"/>
  <c r="B15" i="20"/>
  <c r="B10" i="20"/>
  <c r="K20" i="19"/>
  <c r="N15" i="19"/>
  <c r="K15" i="19"/>
  <c r="N10" i="19"/>
  <c r="K10" i="19"/>
  <c r="H20" i="19"/>
  <c r="E20" i="19"/>
  <c r="E15" i="19"/>
  <c r="H10" i="19"/>
  <c r="E10" i="19"/>
  <c r="B15" i="19"/>
  <c r="B10" i="19"/>
  <c r="K20" i="18"/>
  <c r="N15" i="18"/>
  <c r="K15" i="18"/>
  <c r="N10" i="18"/>
  <c r="K10" i="18"/>
  <c r="H20" i="18"/>
  <c r="E20" i="18"/>
  <c r="E15" i="18"/>
  <c r="H10" i="18"/>
  <c r="E10" i="18"/>
  <c r="B15" i="18"/>
  <c r="B10" i="18"/>
  <c r="B5" i="21"/>
  <c r="E15" i="14" l="1"/>
  <c r="B10" i="14"/>
  <c r="C29" i="10"/>
  <c r="K20" i="8" s="1"/>
  <c r="E10" i="29"/>
  <c r="H20" i="29"/>
  <c r="N15" i="29"/>
  <c r="N10" i="14"/>
  <c r="B10" i="29"/>
  <c r="E15" i="29"/>
  <c r="H10" i="15"/>
  <c r="K10" i="15"/>
  <c r="K20" i="15"/>
  <c r="E10" i="15"/>
  <c r="H20" i="15"/>
  <c r="B29" i="10"/>
  <c r="E20" i="14"/>
  <c r="K15" i="14"/>
  <c r="E10" i="14"/>
  <c r="H20" i="14"/>
  <c r="N15" i="14"/>
  <c r="B15" i="14"/>
  <c r="H10" i="14"/>
  <c r="K10" i="14"/>
  <c r="B5" i="36"/>
  <c r="B5" i="35"/>
  <c r="B5" i="33"/>
  <c r="B5" i="32"/>
  <c r="B5" i="31"/>
  <c r="B5" i="28"/>
  <c r="B5" i="27"/>
  <c r="B5" i="26"/>
  <c r="B5" i="25"/>
  <c r="B5" i="24"/>
  <c r="B5" i="23"/>
  <c r="B5" i="20"/>
  <c r="B5" i="19"/>
  <c r="B5" i="18"/>
  <c r="B5" i="37"/>
  <c r="B5" i="17"/>
  <c r="B5" i="16"/>
  <c r="K20" i="37"/>
  <c r="N15" i="37"/>
  <c r="K15" i="37"/>
  <c r="N10" i="37"/>
  <c r="K10" i="37"/>
  <c r="H20" i="37"/>
  <c r="E20" i="37"/>
  <c r="E15" i="37"/>
  <c r="H10" i="37"/>
  <c r="E10" i="37"/>
  <c r="B15" i="37"/>
  <c r="B10" i="37"/>
  <c r="B5" i="13"/>
  <c r="B5" i="12"/>
  <c r="B5" i="11"/>
  <c r="N15" i="8" l="1"/>
  <c r="K15" i="8"/>
  <c r="N10" i="8"/>
  <c r="K10" i="8"/>
  <c r="H20" i="8"/>
  <c r="E20" i="8"/>
  <c r="E15" i="8"/>
  <c r="H10" i="8"/>
  <c r="E10" i="8"/>
  <c r="B15" i="8"/>
  <c r="B10" i="8"/>
</calcChain>
</file>

<file path=xl/sharedStrings.xml><?xml version="1.0" encoding="utf-8"?>
<sst xmlns="http://schemas.openxmlformats.org/spreadsheetml/2006/main" count="937" uniqueCount="62">
  <si>
    <t>Dirección de Prevención</t>
  </si>
  <si>
    <r>
      <t xml:space="preserve">Visión Global Indicadores Operativos de </t>
    </r>
    <r>
      <rPr>
        <b/>
        <sz val="24"/>
        <color rgb="FF002060"/>
        <rFont val="Calibri"/>
        <family val="2"/>
        <scheme val="minor"/>
      </rPr>
      <t>Actividad</t>
    </r>
  </si>
  <si>
    <t>Información y sensibilización</t>
  </si>
  <si>
    <t>Nº de visitas a centros de trabajo</t>
  </si>
  <si>
    <t>Nº de empresas
A1 - Asesoramiento técnico</t>
  </si>
  <si>
    <t>Nº de empresas
A2 - Empresas concurrentes</t>
  </si>
  <si>
    <t>Nº usuarios de AIS multimedia interactiva</t>
  </si>
  <si>
    <t>Nº de participantes en AIS presenciales</t>
  </si>
  <si>
    <t>vs Actividad prevista periodo</t>
  </si>
  <si>
    <t>Nº de acciones de asesoramiento</t>
  </si>
  <si>
    <t>Nº de empresas
A4 - Adaptación de puestos</t>
  </si>
  <si>
    <t>Nº de empresas
B1 - Control causas EP/AT</t>
  </si>
  <si>
    <t>Nº empresas B2 - Reducción alta siniestralidad</t>
  </si>
  <si>
    <t>Nº empresas participantes Premios Asepeyo</t>
  </si>
  <si>
    <t>Plan de Actividades Preventivas*</t>
  </si>
  <si>
    <t>Nominal</t>
  </si>
  <si>
    <t>Efectivo</t>
  </si>
  <si>
    <t>CATALUNYA</t>
  </si>
  <si>
    <t>CENTRO</t>
  </si>
  <si>
    <t>NORTE</t>
  </si>
  <si>
    <t>SURESTE</t>
  </si>
  <si>
    <t>TOTAL</t>
  </si>
  <si>
    <t>Programas de asesoramiento</t>
  </si>
  <si>
    <t>Actividades</t>
  </si>
  <si>
    <t>Área</t>
  </si>
  <si>
    <t>FA - Barcelona</t>
  </si>
  <si>
    <t>1A - Catalunya Sur</t>
  </si>
  <si>
    <t>3A - Catalunya Norte</t>
  </si>
  <si>
    <t>6A - Madrid Centro</t>
  </si>
  <si>
    <t>7A - Madrid Norte</t>
  </si>
  <si>
    <t>HA - Cpl. Castilla y León</t>
  </si>
  <si>
    <t>IA - Cpl. Castilla-La Mancha</t>
  </si>
  <si>
    <t>RA - Cpl. Extremadura</t>
  </si>
  <si>
    <t>DA - Cpl. Aragón</t>
  </si>
  <si>
    <t>EA - Cpl. Asturias</t>
  </si>
  <si>
    <t>GA - Cpl. Galicia</t>
  </si>
  <si>
    <t>JA - Cpl. Euskadi</t>
  </si>
  <si>
    <t>LA - Cpl. Cantabria</t>
  </si>
  <si>
    <t>MA - Cpl. La Rioja</t>
  </si>
  <si>
    <t>OA - Cpl. Navarra</t>
  </si>
  <si>
    <t>UA - Alicante</t>
  </si>
  <si>
    <t>XA - Valencia - Castellón</t>
  </si>
  <si>
    <t>4A - Andalucía Occidental</t>
  </si>
  <si>
    <t>NA - Andalucía Oriental</t>
  </si>
  <si>
    <t>PA - Cpl. Murcia</t>
  </si>
  <si>
    <t>TA - Cpl. Canarias</t>
  </si>
  <si>
    <t>YA - Cpl. Illes Balears</t>
  </si>
  <si>
    <t>Total nacional</t>
  </si>
  <si>
    <t>Consultor</t>
  </si>
  <si>
    <t>Ámbito:</t>
  </si>
  <si>
    <t>8A - Madrid Sur</t>
  </si>
  <si>
    <t>Territorio Catalunya</t>
  </si>
  <si>
    <t>Territorio Centro</t>
  </si>
  <si>
    <t>Territorio Norte</t>
  </si>
  <si>
    <t>Territorio Sureste</t>
  </si>
  <si>
    <r>
      <t xml:space="preserve">Estos datos se actualizan en el archivo  </t>
    </r>
    <r>
      <rPr>
        <i/>
        <sz val="10"/>
        <rFont val="Arial"/>
        <family val="2"/>
      </rPr>
      <t>P:\Datos\Publico\00 PAP\01 Asepeyo\60 Nº consultores\2020\Consultores PR (Nominal-Efectivo) 2020 V01 Areas.xls</t>
    </r>
    <r>
      <rPr>
        <sz val="10"/>
        <rFont val="Arial"/>
        <family val="2"/>
      </rPr>
      <t xml:space="preserve">  y después se copian y pegan como </t>
    </r>
    <r>
      <rPr>
        <i/>
        <sz val="10"/>
        <rFont val="Arial"/>
        <family val="2"/>
      </rPr>
      <t>Valores</t>
    </r>
    <r>
      <rPr>
        <sz val="10"/>
        <rFont val="Arial"/>
        <family val="2"/>
      </rPr>
      <t xml:space="preserve"> en esta pestaña</t>
    </r>
  </si>
  <si>
    <t>*Actividades realizadas de acuerdo con el R.D. 860/2018 y la Resolución de 28 de marzo de 2019.</t>
  </si>
  <si>
    <t>Periodo:</t>
  </si>
  <si>
    <t>Enero - Diciembre</t>
  </si>
  <si>
    <t>UA - Alicante + PA - Cpl. Murcia</t>
  </si>
  <si>
    <t>Nº usuarios AIS multimedia psicos. y hábitos saludables</t>
  </si>
  <si>
    <t>Nº participantes AIS pres. psicos. y hábitos saludables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</si>
</sst>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4" x14ac:knownFonts="1">
    <font>
      <sz val="11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4"/>
      <color rgb="FF002060"/>
      <name val="Calibri"/>
      <family val="2"/>
      <scheme val="minor"/>
    </font>
    <font>
      <sz val="24"/>
      <color rgb="FF00206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6" tint="-0.499984740745262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2060"/>
      </bottom>
      <diagonal/>
    </border>
    <border>
      <left/>
      <right/>
      <top/>
      <bottom style="double">
        <color theme="9" tint="-0.24994659260841701"/>
      </bottom>
      <diagonal/>
    </border>
    <border>
      <left/>
      <right/>
      <top/>
      <bottom style="double">
        <color theme="6" tint="-0.499984740745262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theme="9" tint="-0.24994659260841701"/>
      </left>
      <right/>
      <top/>
      <bottom/>
      <diagonal/>
    </border>
    <border>
      <left/>
      <right style="hair">
        <color theme="9" tint="-0.24994659260841701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hair">
        <color theme="9" tint="-0.24994659260841701"/>
      </left>
      <right/>
      <top/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0" fillId="6" borderId="23" xfId="1" applyFont="1" applyFill="1" applyBorder="1" applyAlignment="1">
      <alignment vertical="center"/>
    </xf>
    <xf numFmtId="0" fontId="20" fillId="6" borderId="24" xfId="1" applyFont="1" applyFill="1" applyBorder="1" applyAlignment="1">
      <alignment horizontal="center" vertical="center"/>
    </xf>
    <xf numFmtId="0" fontId="20" fillId="6" borderId="25" xfId="1" applyFont="1" applyFill="1" applyBorder="1" applyAlignment="1">
      <alignment horizontal="center" vertical="center"/>
    </xf>
    <xf numFmtId="0" fontId="18" fillId="0" borderId="0" xfId="1"/>
    <xf numFmtId="0" fontId="21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19" fillId="7" borderId="27" xfId="0" applyFont="1" applyFill="1" applyBorder="1" applyAlignment="1">
      <alignment horizontal="center" vertical="center" wrapText="1"/>
    </xf>
    <xf numFmtId="165" fontId="20" fillId="6" borderId="25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1" fillId="2" borderId="0" xfId="0" applyFont="1" applyFill="1" applyAlignment="1">
      <alignment horizontal="center"/>
    </xf>
    <xf numFmtId="0" fontId="13" fillId="4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3" fontId="11" fillId="4" borderId="12" xfId="0" quotePrefix="1" applyNumberFormat="1" applyFont="1" applyFill="1" applyBorder="1" applyAlignment="1">
      <alignment horizontal="center" vertical="center"/>
    </xf>
    <xf numFmtId="3" fontId="11" fillId="4" borderId="13" xfId="0" applyNumberFormat="1" applyFont="1" applyFill="1" applyBorder="1" applyAlignment="1">
      <alignment horizontal="center" vertical="center"/>
    </xf>
    <xf numFmtId="3" fontId="11" fillId="5" borderId="14" xfId="0" applyNumberFormat="1" applyFont="1" applyFill="1" applyBorder="1" applyAlignment="1">
      <alignment horizontal="center" vertical="center"/>
    </xf>
    <xf numFmtId="3" fontId="11" fillId="5" borderId="15" xfId="0" applyNumberFormat="1" applyFont="1" applyFill="1" applyBorder="1" applyAlignment="1">
      <alignment horizontal="center" vertical="center"/>
    </xf>
    <xf numFmtId="164" fontId="7" fillId="5" borderId="14" xfId="0" applyNumberFormat="1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0" fontId="13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336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2113" y="0"/>
          <a:ext cx="567545" cy="759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222538</xdr:colOff>
      <xdr:row>0</xdr:row>
      <xdr:rowOff>0</xdr:rowOff>
    </xdr:from>
    <xdr:to>
      <xdr:col>14</xdr:col>
      <xdr:colOff>790083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5063" y="0"/>
          <a:ext cx="567545" cy="7594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%20Operativos%202019%20por%20&#225;r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Publico/00%20PAP/01%20Asepeyo/60%20N&#186;%20consultores/2020/Consultores%20PR%20(Nominal-Efectivo)%202020%20V01%20Are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%20de%20Actividad%20PRL%202019%20Consul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 Grado Satisfacción Sector"/>
      <sheetName val="ASID - SECTOR"/>
      <sheetName val="ASID - ÁREA"/>
      <sheetName val="ASID - COMUNIDAD"/>
      <sheetName val="Metas 2018"/>
      <sheetName val="Satisfacción Usuarios"/>
      <sheetName val="Dif ITCP Deleg RM"/>
      <sheetName val="Dif ITCC Deleg RM"/>
      <sheetName val="% Consumido"/>
      <sheetName val="IO - Resumen Sector"/>
      <sheetName val="IO - Detalle Sector"/>
      <sheetName val="IO - Resumen Área"/>
      <sheetName val="IO - Detalle Área"/>
      <sheetName val="IO - Resumen Comunidad"/>
      <sheetName val="IO - Detalle Comunidad"/>
    </sheetNames>
    <sheetDataSet>
      <sheetData sheetId="0" refreshError="1"/>
      <sheetData sheetId="1" refreshError="1"/>
      <sheetData sheetId="2">
        <row r="10">
          <cell r="Q10" t="str">
            <v>SELECCIONE UNA</v>
          </cell>
        </row>
        <row r="11">
          <cell r="Q11" t="str">
            <v>Alicante</v>
          </cell>
        </row>
        <row r="12">
          <cell r="Q12" t="str">
            <v>Andalucía Occidental</v>
          </cell>
        </row>
        <row r="13">
          <cell r="Q13" t="str">
            <v>Andalucía Oriental</v>
          </cell>
        </row>
        <row r="14">
          <cell r="Q14" t="str">
            <v>Barcelona</v>
          </cell>
        </row>
        <row r="15">
          <cell r="Q15" t="str">
            <v>Catalunya Norte</v>
          </cell>
        </row>
        <row r="16">
          <cell r="Q16" t="str">
            <v>Catalunya Sur</v>
          </cell>
        </row>
        <row r="17">
          <cell r="Q17" t="str">
            <v>Cpl. Aragón</v>
          </cell>
        </row>
        <row r="18">
          <cell r="Q18" t="str">
            <v>Cpl. Asturias</v>
          </cell>
        </row>
        <row r="19">
          <cell r="Q19" t="str">
            <v>Cpl. Canarias</v>
          </cell>
        </row>
        <row r="20">
          <cell r="Q20" t="str">
            <v>Cpl. Cantabria</v>
          </cell>
        </row>
        <row r="21">
          <cell r="Q21" t="str">
            <v>Cpl. Castilla y León</v>
          </cell>
        </row>
        <row r="22">
          <cell r="Q22" t="str">
            <v>Cpl. Castilla-La Mancha</v>
          </cell>
        </row>
        <row r="23">
          <cell r="Q23" t="str">
            <v>Cpl. Euskadi</v>
          </cell>
        </row>
        <row r="24">
          <cell r="Q24" t="str">
            <v>Cpl. Extremadura</v>
          </cell>
        </row>
        <row r="25">
          <cell r="Q25" t="str">
            <v>Cpl. Galicia</v>
          </cell>
        </row>
        <row r="26">
          <cell r="Q26" t="str">
            <v>Cpl. Illes Balears</v>
          </cell>
        </row>
        <row r="27">
          <cell r="Q27" t="str">
            <v>Cpl. La Rioja</v>
          </cell>
        </row>
        <row r="28">
          <cell r="Q28" t="str">
            <v>Cpl. Murcia</v>
          </cell>
        </row>
        <row r="29">
          <cell r="Q29" t="str">
            <v>Cpl. Navarra</v>
          </cell>
        </row>
        <row r="30">
          <cell r="Q30" t="str">
            <v>Hospitales</v>
          </cell>
        </row>
        <row r="31">
          <cell r="Q31" t="str">
            <v>Madrid Centro</v>
          </cell>
        </row>
        <row r="32">
          <cell r="Q32" t="str">
            <v>Madrid Norte</v>
          </cell>
        </row>
        <row r="33">
          <cell r="Q33" t="str">
            <v>Madrid Sur</v>
          </cell>
        </row>
        <row r="34">
          <cell r="Q34" t="str">
            <v>Valencia - Castellón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ores"/>
      <sheetName val="Catalunya"/>
      <sheetName val="Centro"/>
      <sheetName val="Norte"/>
      <sheetName val="Sureste"/>
      <sheetName val="Consultores Territorio"/>
      <sheetName val="Consultores Área"/>
    </sheetNames>
    <sheetDataSet>
      <sheetData sheetId="0">
        <row r="4">
          <cell r="N4">
            <v>1</v>
          </cell>
          <cell r="O4">
            <v>1</v>
          </cell>
        </row>
        <row r="5">
          <cell r="N5">
            <v>1</v>
          </cell>
          <cell r="O5">
            <v>0</v>
          </cell>
        </row>
        <row r="6">
          <cell r="N6">
            <v>1</v>
          </cell>
          <cell r="O6">
            <v>1</v>
          </cell>
        </row>
        <row r="7">
          <cell r="N7">
            <v>1</v>
          </cell>
          <cell r="O7">
            <v>1</v>
          </cell>
        </row>
        <row r="8">
          <cell r="N8">
            <v>1</v>
          </cell>
          <cell r="O8">
            <v>1</v>
          </cell>
        </row>
        <row r="9">
          <cell r="N9">
            <v>1</v>
          </cell>
          <cell r="O9">
            <v>1</v>
          </cell>
        </row>
        <row r="10">
          <cell r="N10">
            <v>1</v>
          </cell>
          <cell r="O10">
            <v>1</v>
          </cell>
        </row>
        <row r="11">
          <cell r="N11">
            <v>1</v>
          </cell>
          <cell r="O11">
            <v>0.9</v>
          </cell>
        </row>
        <row r="12">
          <cell r="N12">
            <v>1</v>
          </cell>
          <cell r="O12">
            <v>1</v>
          </cell>
        </row>
        <row r="13">
          <cell r="N13">
            <v>1</v>
          </cell>
          <cell r="O13">
            <v>1</v>
          </cell>
        </row>
        <row r="14">
          <cell r="N14">
            <v>1</v>
          </cell>
          <cell r="O14">
            <v>0.5</v>
          </cell>
        </row>
        <row r="15">
          <cell r="N15">
            <v>1</v>
          </cell>
          <cell r="O15">
            <v>1</v>
          </cell>
        </row>
        <row r="16">
          <cell r="N16">
            <v>1</v>
          </cell>
          <cell r="O16">
            <v>1</v>
          </cell>
        </row>
        <row r="17">
          <cell r="N17">
            <v>1</v>
          </cell>
          <cell r="O17">
            <v>1</v>
          </cell>
        </row>
        <row r="18">
          <cell r="N18">
            <v>1</v>
          </cell>
          <cell r="O18">
            <v>1</v>
          </cell>
        </row>
        <row r="19">
          <cell r="N19">
            <v>1</v>
          </cell>
          <cell r="O19">
            <v>1</v>
          </cell>
        </row>
        <row r="20">
          <cell r="N20">
            <v>1</v>
          </cell>
          <cell r="O20">
            <v>0.7</v>
          </cell>
        </row>
        <row r="21">
          <cell r="N21">
            <v>1</v>
          </cell>
          <cell r="O21">
            <v>1</v>
          </cell>
        </row>
        <row r="22">
          <cell r="N22">
            <v>1</v>
          </cell>
          <cell r="O22">
            <v>0.7</v>
          </cell>
        </row>
        <row r="23">
          <cell r="N23">
            <v>1</v>
          </cell>
          <cell r="O23">
            <v>0.7</v>
          </cell>
        </row>
        <row r="24">
          <cell r="N24">
            <v>1</v>
          </cell>
          <cell r="O24">
            <v>1</v>
          </cell>
        </row>
        <row r="26">
          <cell r="N26">
            <v>1</v>
          </cell>
          <cell r="O26">
            <v>0</v>
          </cell>
        </row>
        <row r="27">
          <cell r="N27">
            <v>1</v>
          </cell>
          <cell r="O27">
            <v>1</v>
          </cell>
        </row>
        <row r="28">
          <cell r="N28">
            <v>1</v>
          </cell>
          <cell r="O28">
            <v>1</v>
          </cell>
        </row>
        <row r="29">
          <cell r="N29">
            <v>1</v>
          </cell>
          <cell r="O29">
            <v>1</v>
          </cell>
        </row>
        <row r="30">
          <cell r="N30">
            <v>1</v>
          </cell>
          <cell r="O30">
            <v>1</v>
          </cell>
        </row>
        <row r="31">
          <cell r="N31">
            <v>1</v>
          </cell>
          <cell r="O31">
            <v>1</v>
          </cell>
        </row>
        <row r="32">
          <cell r="N32">
            <v>1</v>
          </cell>
          <cell r="O32">
            <v>1</v>
          </cell>
        </row>
        <row r="33">
          <cell r="N33">
            <v>1</v>
          </cell>
          <cell r="O33">
            <v>1</v>
          </cell>
        </row>
        <row r="34">
          <cell r="N34">
            <v>1</v>
          </cell>
          <cell r="O34">
            <v>1</v>
          </cell>
        </row>
        <row r="35">
          <cell r="N35">
            <v>1</v>
          </cell>
          <cell r="O35">
            <v>1</v>
          </cell>
        </row>
        <row r="36">
          <cell r="N36">
            <v>1</v>
          </cell>
          <cell r="O36">
            <v>1</v>
          </cell>
        </row>
        <row r="37">
          <cell r="N37">
            <v>1</v>
          </cell>
          <cell r="O37">
            <v>1</v>
          </cell>
        </row>
        <row r="38">
          <cell r="N38">
            <v>1</v>
          </cell>
          <cell r="O38">
            <v>0.9</v>
          </cell>
        </row>
        <row r="39">
          <cell r="N39">
            <v>1</v>
          </cell>
          <cell r="O39">
            <v>1</v>
          </cell>
        </row>
        <row r="40">
          <cell r="N40">
            <v>1</v>
          </cell>
          <cell r="O40">
            <v>1</v>
          </cell>
        </row>
        <row r="41">
          <cell r="N41">
            <v>1</v>
          </cell>
          <cell r="O41">
            <v>1</v>
          </cell>
        </row>
        <row r="42">
          <cell r="N42">
            <v>1</v>
          </cell>
          <cell r="O42">
            <v>1</v>
          </cell>
        </row>
        <row r="43">
          <cell r="N43">
            <v>1</v>
          </cell>
          <cell r="O43">
            <v>1</v>
          </cell>
        </row>
        <row r="44">
          <cell r="N44">
            <v>1</v>
          </cell>
          <cell r="O44">
            <v>1</v>
          </cell>
        </row>
        <row r="45">
          <cell r="N45">
            <v>1</v>
          </cell>
          <cell r="O45">
            <v>1</v>
          </cell>
        </row>
        <row r="46">
          <cell r="N46">
            <v>1</v>
          </cell>
          <cell r="O46">
            <v>1</v>
          </cell>
        </row>
        <row r="48">
          <cell r="N48">
            <v>1</v>
          </cell>
          <cell r="O48">
            <v>1</v>
          </cell>
        </row>
        <row r="49">
          <cell r="N49">
            <v>1</v>
          </cell>
          <cell r="O49">
            <v>1</v>
          </cell>
        </row>
        <row r="50">
          <cell r="N50">
            <v>1</v>
          </cell>
          <cell r="O50">
            <v>1</v>
          </cell>
        </row>
        <row r="51">
          <cell r="N51">
            <v>1</v>
          </cell>
          <cell r="O51">
            <v>1</v>
          </cell>
        </row>
        <row r="52">
          <cell r="N52">
            <v>1</v>
          </cell>
          <cell r="O52">
            <v>1</v>
          </cell>
        </row>
        <row r="53">
          <cell r="N53">
            <v>1</v>
          </cell>
          <cell r="O53">
            <v>1</v>
          </cell>
        </row>
        <row r="54">
          <cell r="N54">
            <v>1</v>
          </cell>
          <cell r="O54">
            <v>1</v>
          </cell>
        </row>
        <row r="55">
          <cell r="N55">
            <v>1</v>
          </cell>
          <cell r="O55">
            <v>1</v>
          </cell>
        </row>
        <row r="56">
          <cell r="N56">
            <v>1</v>
          </cell>
          <cell r="O56">
            <v>1</v>
          </cell>
        </row>
        <row r="57">
          <cell r="N57">
            <v>1</v>
          </cell>
          <cell r="O57">
            <v>1</v>
          </cell>
        </row>
        <row r="58">
          <cell r="N58">
            <v>1</v>
          </cell>
          <cell r="O58">
            <v>0.6</v>
          </cell>
        </row>
        <row r="59">
          <cell r="N59">
            <v>1</v>
          </cell>
          <cell r="O59">
            <v>1</v>
          </cell>
        </row>
        <row r="60">
          <cell r="N60">
            <v>1</v>
          </cell>
          <cell r="O60">
            <v>1</v>
          </cell>
        </row>
        <row r="61">
          <cell r="N61">
            <v>1</v>
          </cell>
          <cell r="O61">
            <v>0</v>
          </cell>
        </row>
        <row r="62">
          <cell r="N62">
            <v>1</v>
          </cell>
          <cell r="O62">
            <v>1</v>
          </cell>
        </row>
        <row r="63">
          <cell r="N63">
            <v>1</v>
          </cell>
          <cell r="O63">
            <v>1</v>
          </cell>
        </row>
        <row r="64">
          <cell r="N64">
            <v>1</v>
          </cell>
          <cell r="O64">
            <v>1</v>
          </cell>
        </row>
        <row r="65">
          <cell r="N65">
            <v>1</v>
          </cell>
          <cell r="O65">
            <v>0.8</v>
          </cell>
        </row>
        <row r="67">
          <cell r="N67">
            <v>1</v>
          </cell>
          <cell r="O67">
            <v>1</v>
          </cell>
        </row>
        <row r="68">
          <cell r="N68">
            <v>1</v>
          </cell>
          <cell r="O68">
            <v>1</v>
          </cell>
        </row>
        <row r="69">
          <cell r="N69">
            <v>1</v>
          </cell>
          <cell r="O69">
            <v>1</v>
          </cell>
        </row>
        <row r="70">
          <cell r="N70">
            <v>1</v>
          </cell>
          <cell r="O70">
            <v>1</v>
          </cell>
        </row>
        <row r="71">
          <cell r="N71">
            <v>1</v>
          </cell>
          <cell r="O71">
            <v>1</v>
          </cell>
        </row>
        <row r="72">
          <cell r="N72">
            <v>1</v>
          </cell>
          <cell r="O72">
            <v>0</v>
          </cell>
        </row>
        <row r="73">
          <cell r="N73">
            <v>1</v>
          </cell>
          <cell r="O73">
            <v>1</v>
          </cell>
        </row>
        <row r="74">
          <cell r="N74">
            <v>1</v>
          </cell>
          <cell r="O74">
            <v>1</v>
          </cell>
        </row>
        <row r="75">
          <cell r="N75">
            <v>1</v>
          </cell>
          <cell r="O75">
            <v>1</v>
          </cell>
        </row>
        <row r="76">
          <cell r="N76">
            <v>1</v>
          </cell>
          <cell r="O76">
            <v>1</v>
          </cell>
        </row>
        <row r="77">
          <cell r="N77">
            <v>1</v>
          </cell>
          <cell r="O77">
            <v>1</v>
          </cell>
        </row>
        <row r="78">
          <cell r="N78">
            <v>1</v>
          </cell>
          <cell r="O78">
            <v>1</v>
          </cell>
        </row>
        <row r="79">
          <cell r="N79">
            <v>1</v>
          </cell>
          <cell r="O79">
            <v>1</v>
          </cell>
        </row>
        <row r="80">
          <cell r="N80">
            <v>1</v>
          </cell>
          <cell r="O80">
            <v>1</v>
          </cell>
        </row>
        <row r="81">
          <cell r="N81">
            <v>1</v>
          </cell>
          <cell r="O81">
            <v>1</v>
          </cell>
        </row>
        <row r="82">
          <cell r="N82">
            <v>1</v>
          </cell>
          <cell r="O82">
            <v>1</v>
          </cell>
        </row>
        <row r="83">
          <cell r="N83">
            <v>1</v>
          </cell>
          <cell r="O83">
            <v>1</v>
          </cell>
        </row>
        <row r="84">
          <cell r="N84">
            <v>1</v>
          </cell>
          <cell r="O84">
            <v>1</v>
          </cell>
        </row>
        <row r="85">
          <cell r="N85">
            <v>1</v>
          </cell>
          <cell r="O85">
            <v>1</v>
          </cell>
        </row>
        <row r="86">
          <cell r="N86">
            <v>1</v>
          </cell>
          <cell r="O86">
            <v>0.5</v>
          </cell>
        </row>
        <row r="87">
          <cell r="N87">
            <v>1</v>
          </cell>
          <cell r="O87">
            <v>1</v>
          </cell>
        </row>
        <row r="88">
          <cell r="N88">
            <v>1</v>
          </cell>
          <cell r="O88">
            <v>1</v>
          </cell>
        </row>
        <row r="89">
          <cell r="N89">
            <v>1</v>
          </cell>
          <cell r="O89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Territorios"/>
      <sheetName val="Catalunya"/>
      <sheetName val="Barcelona"/>
      <sheetName val="Catalunya Sur"/>
      <sheetName val="Catalunya Norte"/>
      <sheetName val="Centro"/>
      <sheetName val="Madrid Centro"/>
      <sheetName val="Madrid Norte"/>
      <sheetName val="Madrid Sur"/>
      <sheetName val="Castilla y León"/>
      <sheetName val="Castilla-La Mancha"/>
      <sheetName val="Extremadura"/>
      <sheetName val="Norte"/>
      <sheetName val="Aragón"/>
      <sheetName val="Asturias"/>
      <sheetName val="Galicia"/>
      <sheetName val="Euskadi"/>
      <sheetName val="Cantabria"/>
      <sheetName val="La Rioja"/>
      <sheetName val="Navarra"/>
      <sheetName val="Sureste"/>
      <sheetName val="Alicante"/>
      <sheetName val="Valencia - Castellón"/>
      <sheetName val="Andalucía Occidental"/>
      <sheetName val="Andalucía Oriental"/>
      <sheetName val="Murcia"/>
      <sheetName val="Canarias"/>
      <sheetName val="Illes Balears"/>
      <sheetName val="Consultor"/>
      <sheetName val="Consultores"/>
      <sheetName val="Consultores por Áre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 t="str">
            <v>FA - Barcelona</v>
          </cell>
        </row>
        <row r="4">
          <cell r="A4" t="str">
            <v>1A - Catalunya Sur</v>
          </cell>
        </row>
        <row r="5">
          <cell r="A5" t="str">
            <v>3A - Catalunya Norte</v>
          </cell>
        </row>
        <row r="7">
          <cell r="A7" t="str">
            <v>6A - Madrid Centro</v>
          </cell>
        </row>
        <row r="8">
          <cell r="A8" t="str">
            <v>7A - Madrid Norte</v>
          </cell>
        </row>
        <row r="9">
          <cell r="A9" t="str">
            <v>8A - Madrid Sur</v>
          </cell>
        </row>
        <row r="10">
          <cell r="A10" t="str">
            <v>HA - Cpl. Castilla y León</v>
          </cell>
        </row>
        <row r="11">
          <cell r="A11" t="str">
            <v>IA - Cpl. Castilla-La Mancha</v>
          </cell>
        </row>
        <row r="12">
          <cell r="A12" t="str">
            <v>RA - Cpl. Extremadura</v>
          </cell>
        </row>
        <row r="15">
          <cell r="A15" t="str">
            <v>EA - Cpl. Asturias</v>
          </cell>
        </row>
        <row r="16">
          <cell r="A16" t="str">
            <v>GA - Cpl. Galicia</v>
          </cell>
        </row>
        <row r="17">
          <cell r="A17" t="str">
            <v>JA - Cpl. Euskadi</v>
          </cell>
        </row>
        <row r="18">
          <cell r="A18" t="str">
            <v>LA - Cpl. Cantabria</v>
          </cell>
        </row>
        <row r="19">
          <cell r="A19" t="str">
            <v>MA - Cpl. La Rioja</v>
          </cell>
        </row>
        <row r="20">
          <cell r="A20" t="str">
            <v>OA - Cpl. Navarra</v>
          </cell>
        </row>
        <row r="23">
          <cell r="A23" t="str">
            <v>XA - Valencia - Castellón</v>
          </cell>
        </row>
        <row r="24">
          <cell r="A24" t="str">
            <v>4A - Andalucía Occidental</v>
          </cell>
        </row>
        <row r="25">
          <cell r="A25" t="str">
            <v>NA - Andalucía Oriental</v>
          </cell>
        </row>
        <row r="27">
          <cell r="A27" t="str">
            <v>TA - Cpl. Canarias</v>
          </cell>
        </row>
        <row r="28">
          <cell r="A28" t="str">
            <v>YA - Cpl. Illes Balears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31"/>
  <sheetViews>
    <sheetView workbookViewId="0">
      <selection activeCell="A7" sqref="A7"/>
    </sheetView>
  </sheetViews>
  <sheetFormatPr baseColWidth="10" defaultRowHeight="15" customHeight="1" x14ac:dyDescent="0.2"/>
  <cols>
    <col min="1" max="1" width="25.140625" style="24" customWidth="1"/>
    <col min="2" max="256" width="11.42578125" style="24"/>
    <col min="257" max="257" width="24.42578125" style="24" customWidth="1"/>
    <col min="258" max="512" width="11.42578125" style="24"/>
    <col min="513" max="513" width="24.42578125" style="24" customWidth="1"/>
    <col min="514" max="768" width="11.42578125" style="24"/>
    <col min="769" max="769" width="24.42578125" style="24" customWidth="1"/>
    <col min="770" max="1024" width="11.42578125" style="24"/>
    <col min="1025" max="1025" width="24.42578125" style="24" customWidth="1"/>
    <col min="1026" max="1280" width="11.42578125" style="24"/>
    <col min="1281" max="1281" width="24.42578125" style="24" customWidth="1"/>
    <col min="1282" max="1536" width="11.42578125" style="24"/>
    <col min="1537" max="1537" width="24.42578125" style="24" customWidth="1"/>
    <col min="1538" max="1792" width="11.42578125" style="24"/>
    <col min="1793" max="1793" width="24.42578125" style="24" customWidth="1"/>
    <col min="1794" max="2048" width="11.42578125" style="24"/>
    <col min="2049" max="2049" width="24.42578125" style="24" customWidth="1"/>
    <col min="2050" max="2304" width="11.42578125" style="24"/>
    <col min="2305" max="2305" width="24.42578125" style="24" customWidth="1"/>
    <col min="2306" max="2560" width="11.42578125" style="24"/>
    <col min="2561" max="2561" width="24.42578125" style="24" customWidth="1"/>
    <col min="2562" max="2816" width="11.42578125" style="24"/>
    <col min="2817" max="2817" width="24.42578125" style="24" customWidth="1"/>
    <col min="2818" max="3072" width="11.42578125" style="24"/>
    <col min="3073" max="3073" width="24.42578125" style="24" customWidth="1"/>
    <col min="3074" max="3328" width="11.42578125" style="24"/>
    <col min="3329" max="3329" width="24.42578125" style="24" customWidth="1"/>
    <col min="3330" max="3584" width="11.42578125" style="24"/>
    <col min="3585" max="3585" width="24.42578125" style="24" customWidth="1"/>
    <col min="3586" max="3840" width="11.42578125" style="24"/>
    <col min="3841" max="3841" width="24.42578125" style="24" customWidth="1"/>
    <col min="3842" max="4096" width="11.42578125" style="24"/>
    <col min="4097" max="4097" width="24.42578125" style="24" customWidth="1"/>
    <col min="4098" max="4352" width="11.42578125" style="24"/>
    <col min="4353" max="4353" width="24.42578125" style="24" customWidth="1"/>
    <col min="4354" max="4608" width="11.42578125" style="24"/>
    <col min="4609" max="4609" width="24.42578125" style="24" customWidth="1"/>
    <col min="4610" max="4864" width="11.42578125" style="24"/>
    <col min="4865" max="4865" width="24.42578125" style="24" customWidth="1"/>
    <col min="4866" max="5120" width="11.42578125" style="24"/>
    <col min="5121" max="5121" width="24.42578125" style="24" customWidth="1"/>
    <col min="5122" max="5376" width="11.42578125" style="24"/>
    <col min="5377" max="5377" width="24.42578125" style="24" customWidth="1"/>
    <col min="5378" max="5632" width="11.42578125" style="24"/>
    <col min="5633" max="5633" width="24.42578125" style="24" customWidth="1"/>
    <col min="5634" max="5888" width="11.42578125" style="24"/>
    <col min="5889" max="5889" width="24.42578125" style="24" customWidth="1"/>
    <col min="5890" max="6144" width="11.42578125" style="24"/>
    <col min="6145" max="6145" width="24.42578125" style="24" customWidth="1"/>
    <col min="6146" max="6400" width="11.42578125" style="24"/>
    <col min="6401" max="6401" width="24.42578125" style="24" customWidth="1"/>
    <col min="6402" max="6656" width="11.42578125" style="24"/>
    <col min="6657" max="6657" width="24.42578125" style="24" customWidth="1"/>
    <col min="6658" max="6912" width="11.42578125" style="24"/>
    <col min="6913" max="6913" width="24.42578125" style="24" customWidth="1"/>
    <col min="6914" max="7168" width="11.42578125" style="24"/>
    <col min="7169" max="7169" width="24.42578125" style="24" customWidth="1"/>
    <col min="7170" max="7424" width="11.42578125" style="24"/>
    <col min="7425" max="7425" width="24.42578125" style="24" customWidth="1"/>
    <col min="7426" max="7680" width="11.42578125" style="24"/>
    <col min="7681" max="7681" width="24.42578125" style="24" customWidth="1"/>
    <col min="7682" max="7936" width="11.42578125" style="24"/>
    <col min="7937" max="7937" width="24.42578125" style="24" customWidth="1"/>
    <col min="7938" max="8192" width="11.42578125" style="24"/>
    <col min="8193" max="8193" width="24.42578125" style="24" customWidth="1"/>
    <col min="8194" max="8448" width="11.42578125" style="24"/>
    <col min="8449" max="8449" width="24.42578125" style="24" customWidth="1"/>
    <col min="8450" max="8704" width="11.42578125" style="24"/>
    <col min="8705" max="8705" width="24.42578125" style="24" customWidth="1"/>
    <col min="8706" max="8960" width="11.42578125" style="24"/>
    <col min="8961" max="8961" width="24.42578125" style="24" customWidth="1"/>
    <col min="8962" max="9216" width="11.42578125" style="24"/>
    <col min="9217" max="9217" width="24.42578125" style="24" customWidth="1"/>
    <col min="9218" max="9472" width="11.42578125" style="24"/>
    <col min="9473" max="9473" width="24.42578125" style="24" customWidth="1"/>
    <col min="9474" max="9728" width="11.42578125" style="24"/>
    <col min="9729" max="9729" width="24.42578125" style="24" customWidth="1"/>
    <col min="9730" max="9984" width="11.42578125" style="24"/>
    <col min="9985" max="9985" width="24.42578125" style="24" customWidth="1"/>
    <col min="9986" max="10240" width="11.42578125" style="24"/>
    <col min="10241" max="10241" width="24.42578125" style="24" customWidth="1"/>
    <col min="10242" max="10496" width="11.42578125" style="24"/>
    <col min="10497" max="10497" width="24.42578125" style="24" customWidth="1"/>
    <col min="10498" max="10752" width="11.42578125" style="24"/>
    <col min="10753" max="10753" width="24.42578125" style="24" customWidth="1"/>
    <col min="10754" max="11008" width="11.42578125" style="24"/>
    <col min="11009" max="11009" width="24.42578125" style="24" customWidth="1"/>
    <col min="11010" max="11264" width="11.42578125" style="24"/>
    <col min="11265" max="11265" width="24.42578125" style="24" customWidth="1"/>
    <col min="11266" max="11520" width="11.42578125" style="24"/>
    <col min="11521" max="11521" width="24.42578125" style="24" customWidth="1"/>
    <col min="11522" max="11776" width="11.42578125" style="24"/>
    <col min="11777" max="11777" width="24.42578125" style="24" customWidth="1"/>
    <col min="11778" max="12032" width="11.42578125" style="24"/>
    <col min="12033" max="12033" width="24.42578125" style="24" customWidth="1"/>
    <col min="12034" max="12288" width="11.42578125" style="24"/>
    <col min="12289" max="12289" width="24.42578125" style="24" customWidth="1"/>
    <col min="12290" max="12544" width="11.42578125" style="24"/>
    <col min="12545" max="12545" width="24.42578125" style="24" customWidth="1"/>
    <col min="12546" max="12800" width="11.42578125" style="24"/>
    <col min="12801" max="12801" width="24.42578125" style="24" customWidth="1"/>
    <col min="12802" max="13056" width="11.42578125" style="24"/>
    <col min="13057" max="13057" width="24.42578125" style="24" customWidth="1"/>
    <col min="13058" max="13312" width="11.42578125" style="24"/>
    <col min="13313" max="13313" width="24.42578125" style="24" customWidth="1"/>
    <col min="13314" max="13568" width="11.42578125" style="24"/>
    <col min="13569" max="13569" width="24.42578125" style="24" customWidth="1"/>
    <col min="13570" max="13824" width="11.42578125" style="24"/>
    <col min="13825" max="13825" width="24.42578125" style="24" customWidth="1"/>
    <col min="13826" max="14080" width="11.42578125" style="24"/>
    <col min="14081" max="14081" width="24.42578125" style="24" customWidth="1"/>
    <col min="14082" max="14336" width="11.42578125" style="24"/>
    <col min="14337" max="14337" width="24.42578125" style="24" customWidth="1"/>
    <col min="14338" max="14592" width="11.42578125" style="24"/>
    <col min="14593" max="14593" width="24.42578125" style="24" customWidth="1"/>
    <col min="14594" max="14848" width="11.42578125" style="24"/>
    <col min="14849" max="14849" width="24.42578125" style="24" customWidth="1"/>
    <col min="14850" max="15104" width="11.42578125" style="24"/>
    <col min="15105" max="15105" width="24.42578125" style="24" customWidth="1"/>
    <col min="15106" max="15360" width="11.42578125" style="24"/>
    <col min="15361" max="15361" width="24.42578125" style="24" customWidth="1"/>
    <col min="15362" max="15616" width="11.42578125" style="24"/>
    <col min="15617" max="15617" width="24.42578125" style="24" customWidth="1"/>
    <col min="15618" max="15872" width="11.42578125" style="24"/>
    <col min="15873" max="15873" width="24.42578125" style="24" customWidth="1"/>
    <col min="15874" max="16128" width="11.42578125" style="24"/>
    <col min="16129" max="16129" width="24.42578125" style="24" customWidth="1"/>
    <col min="16130" max="16384" width="11.42578125" style="24"/>
  </cols>
  <sheetData>
    <row r="1" spans="1:3" ht="24.75" customHeight="1" thickBot="1" x14ac:dyDescent="0.25">
      <c r="A1" s="27" t="s">
        <v>24</v>
      </c>
      <c r="B1" s="27" t="s">
        <v>15</v>
      </c>
      <c r="C1" s="27" t="s">
        <v>16</v>
      </c>
    </row>
    <row r="2" spans="1:3" ht="17.25" customHeight="1" thickBot="1" x14ac:dyDescent="0.25">
      <c r="A2" s="21" t="s">
        <v>17</v>
      </c>
      <c r="B2" s="22">
        <f>SUM(B3:B5)</f>
        <v>21</v>
      </c>
      <c r="C2" s="23">
        <f>SUM(C3:C5)</f>
        <v>18.5</v>
      </c>
    </row>
    <row r="3" spans="1:3" ht="17.25" customHeight="1" x14ac:dyDescent="0.2">
      <c r="A3" s="28" t="s">
        <v>25</v>
      </c>
      <c r="B3" s="29">
        <f>SUM([2]Consultores!N4:N12)</f>
        <v>9</v>
      </c>
      <c r="C3" s="29">
        <f>SUM([2]Consultores!O4:O12)</f>
        <v>7.9</v>
      </c>
    </row>
    <row r="4" spans="1:3" ht="17.25" customHeight="1" x14ac:dyDescent="0.2">
      <c r="A4" s="28" t="s">
        <v>26</v>
      </c>
      <c r="B4" s="29">
        <f>SUM([2]Consultores!N13:N18)</f>
        <v>6</v>
      </c>
      <c r="C4" s="29">
        <f>SUM([2]Consultores!O13:O18)</f>
        <v>5.5</v>
      </c>
    </row>
    <row r="5" spans="1:3" ht="17.25" customHeight="1" thickBot="1" x14ac:dyDescent="0.25">
      <c r="A5" s="28" t="s">
        <v>27</v>
      </c>
      <c r="B5" s="29">
        <f>SUM([2]Consultores!N19:N24)</f>
        <v>6</v>
      </c>
      <c r="C5" s="29">
        <f>SUM([2]Consultores!O19:O24)</f>
        <v>5.1000000000000005</v>
      </c>
    </row>
    <row r="6" spans="1:3" ht="17.25" customHeight="1" thickBot="1" x14ac:dyDescent="0.25">
      <c r="A6" s="21" t="s">
        <v>18</v>
      </c>
      <c r="B6" s="22">
        <f>SUM(B7:B12)</f>
        <v>21</v>
      </c>
      <c r="C6" s="23">
        <f>SUM(C7:C12)</f>
        <v>19.899999999999999</v>
      </c>
    </row>
    <row r="7" spans="1:3" ht="17.25" customHeight="1" x14ac:dyDescent="0.2">
      <c r="A7" s="28" t="s">
        <v>28</v>
      </c>
      <c r="B7" s="29">
        <f>SUM([2]Consultores!N26:N32)</f>
        <v>7</v>
      </c>
      <c r="C7" s="29">
        <f>SUM([2]Consultores!O26:O32)</f>
        <v>6</v>
      </c>
    </row>
    <row r="8" spans="1:3" ht="17.25" customHeight="1" x14ac:dyDescent="0.2">
      <c r="A8" s="28" t="s">
        <v>29</v>
      </c>
      <c r="B8" s="29">
        <f>SUM([2]Consultores!N33:N34)</f>
        <v>2</v>
      </c>
      <c r="C8" s="29">
        <f>SUM([2]Consultores!O33:O34)</f>
        <v>2</v>
      </c>
    </row>
    <row r="9" spans="1:3" ht="17.25" customHeight="1" x14ac:dyDescent="0.2">
      <c r="A9" s="28" t="s">
        <v>50</v>
      </c>
      <c r="B9" s="29">
        <f>SUM([2]Consultores!N35:N37)</f>
        <v>3</v>
      </c>
      <c r="C9" s="29">
        <f>SUM([2]Consultores!O35:O37)</f>
        <v>3</v>
      </c>
    </row>
    <row r="10" spans="1:3" ht="17.25" customHeight="1" x14ac:dyDescent="0.2">
      <c r="A10" s="28" t="s">
        <v>30</v>
      </c>
      <c r="B10" s="29">
        <f>SUM([2]Consultores!N38:N42)</f>
        <v>5</v>
      </c>
      <c r="C10" s="29">
        <f>SUM([2]Consultores!O38:O42)</f>
        <v>4.9000000000000004</v>
      </c>
    </row>
    <row r="11" spans="1:3" ht="17.25" customHeight="1" x14ac:dyDescent="0.2">
      <c r="A11" s="28" t="s">
        <v>31</v>
      </c>
      <c r="B11" s="29">
        <f>SUM([2]Consultores!N43:N45)</f>
        <v>3</v>
      </c>
      <c r="C11" s="29">
        <f>SUM([2]Consultores!O43:O45)</f>
        <v>3</v>
      </c>
    </row>
    <row r="12" spans="1:3" ht="17.25" customHeight="1" thickBot="1" x14ac:dyDescent="0.25">
      <c r="A12" s="28" t="s">
        <v>32</v>
      </c>
      <c r="B12" s="29">
        <f>SUM([2]Consultores!N46)</f>
        <v>1</v>
      </c>
      <c r="C12" s="29">
        <f>SUM([2]Consultores!O46)</f>
        <v>1</v>
      </c>
    </row>
    <row r="13" spans="1:3" ht="17.25" customHeight="1" thickBot="1" x14ac:dyDescent="0.25">
      <c r="A13" s="21" t="s">
        <v>19</v>
      </c>
      <c r="B13" s="22">
        <f>SUM(B14:B20)</f>
        <v>18</v>
      </c>
      <c r="C13" s="23">
        <f>SUM(C14:C20)</f>
        <v>16.399999999999999</v>
      </c>
    </row>
    <row r="14" spans="1:3" ht="17.25" customHeight="1" x14ac:dyDescent="0.2">
      <c r="A14" s="28" t="s">
        <v>33</v>
      </c>
      <c r="B14" s="29">
        <f>SUM([2]Consultores!N48:N50)</f>
        <v>3</v>
      </c>
      <c r="C14" s="29">
        <f>SUM([2]Consultores!O48:O50)</f>
        <v>3</v>
      </c>
    </row>
    <row r="15" spans="1:3" ht="17.25" customHeight="1" x14ac:dyDescent="0.2">
      <c r="A15" s="28" t="s">
        <v>34</v>
      </c>
      <c r="B15" s="29">
        <f>SUM([2]Consultores!N51:N53)</f>
        <v>3</v>
      </c>
      <c r="C15" s="29">
        <f>SUM([2]Consultores!O51:O53)</f>
        <v>3</v>
      </c>
    </row>
    <row r="16" spans="1:3" ht="17.25" customHeight="1" x14ac:dyDescent="0.2">
      <c r="A16" s="28" t="s">
        <v>35</v>
      </c>
      <c r="B16" s="29">
        <f>SUM([2]Consultores!N54:N56)</f>
        <v>3</v>
      </c>
      <c r="C16" s="29">
        <f>SUM([2]Consultores!O54:O56)</f>
        <v>3</v>
      </c>
    </row>
    <row r="17" spans="1:3" ht="17.25" customHeight="1" x14ac:dyDescent="0.2">
      <c r="A17" s="28" t="s">
        <v>36</v>
      </c>
      <c r="B17" s="29">
        <f>SUM([2]Consultores!N57:N60)</f>
        <v>4</v>
      </c>
      <c r="C17" s="29">
        <f>SUM([2]Consultores!O57:O60)</f>
        <v>3.6</v>
      </c>
    </row>
    <row r="18" spans="1:3" ht="17.25" customHeight="1" x14ac:dyDescent="0.2">
      <c r="A18" s="28" t="s">
        <v>37</v>
      </c>
      <c r="B18" s="29">
        <f>SUM([2]Consultores!N61:N62)</f>
        <v>2</v>
      </c>
      <c r="C18" s="29">
        <f>SUM([2]Consultores!O61:O62)</f>
        <v>1</v>
      </c>
    </row>
    <row r="19" spans="1:3" ht="17.25" customHeight="1" x14ac:dyDescent="0.2">
      <c r="A19" s="28" t="s">
        <v>38</v>
      </c>
      <c r="B19" s="29">
        <f>SUM([2]Consultores!N63)</f>
        <v>1</v>
      </c>
      <c r="C19" s="29">
        <f>SUM([2]Consultores!O63)</f>
        <v>1</v>
      </c>
    </row>
    <row r="20" spans="1:3" ht="17.25" customHeight="1" thickBot="1" x14ac:dyDescent="0.25">
      <c r="A20" s="28" t="s">
        <v>39</v>
      </c>
      <c r="B20" s="29">
        <f>SUM([2]Consultores!N64:N65)</f>
        <v>2</v>
      </c>
      <c r="C20" s="29">
        <f>SUM([2]Consultores!O64:O65)</f>
        <v>1.8</v>
      </c>
    </row>
    <row r="21" spans="1:3" ht="17.25" customHeight="1" thickBot="1" x14ac:dyDescent="0.25">
      <c r="A21" s="21" t="s">
        <v>20</v>
      </c>
      <c r="B21" s="22">
        <f>SUM(B22:B28)</f>
        <v>23</v>
      </c>
      <c r="C21" s="23">
        <f>SUM(C22:C28)</f>
        <v>21.5</v>
      </c>
    </row>
    <row r="22" spans="1:3" ht="17.25" customHeight="1" x14ac:dyDescent="0.2">
      <c r="A22" s="28" t="s">
        <v>40</v>
      </c>
      <c r="B22" s="29">
        <f>SUM([2]Consultores!N67:N68)</f>
        <v>2</v>
      </c>
      <c r="C22" s="29">
        <f>SUM([2]Consultores!O67:O68)</f>
        <v>2</v>
      </c>
    </row>
    <row r="23" spans="1:3" ht="17.25" customHeight="1" x14ac:dyDescent="0.2">
      <c r="A23" s="28" t="s">
        <v>41</v>
      </c>
      <c r="B23" s="29">
        <f>SUM([2]Consultores!N69:N74)</f>
        <v>6</v>
      </c>
      <c r="C23" s="29">
        <f>SUM([2]Consultores!O69:O74)</f>
        <v>5</v>
      </c>
    </row>
    <row r="24" spans="1:3" ht="17.25" customHeight="1" x14ac:dyDescent="0.2">
      <c r="A24" s="28" t="s">
        <v>42</v>
      </c>
      <c r="B24" s="29">
        <f>SUM([2]Consultores!N75:N79)</f>
        <v>5</v>
      </c>
      <c r="C24" s="29">
        <f>SUM([2]Consultores!O75:O79)</f>
        <v>5</v>
      </c>
    </row>
    <row r="25" spans="1:3" ht="17.25" customHeight="1" x14ac:dyDescent="0.2">
      <c r="A25" s="28" t="s">
        <v>43</v>
      </c>
      <c r="B25" s="29">
        <f>SUM([2]Consultores!N80:N83)</f>
        <v>4</v>
      </c>
      <c r="C25" s="29">
        <f>SUM([2]Consultores!O80:O83)</f>
        <v>4</v>
      </c>
    </row>
    <row r="26" spans="1:3" ht="17.25" customHeight="1" x14ac:dyDescent="0.2">
      <c r="A26" s="28" t="s">
        <v>44</v>
      </c>
      <c r="B26" s="29">
        <f>SUM([2]Consultores!N84)</f>
        <v>1</v>
      </c>
      <c r="C26" s="29">
        <f>SUM([2]Consultores!O84)</f>
        <v>1</v>
      </c>
    </row>
    <row r="27" spans="1:3" ht="17.25" customHeight="1" x14ac:dyDescent="0.2">
      <c r="A27" s="28" t="s">
        <v>45</v>
      </c>
      <c r="B27" s="29">
        <f>SUM([2]Consultores!N85:N88)</f>
        <v>4</v>
      </c>
      <c r="C27" s="29">
        <f>SUM([2]Consultores!O85:O88)</f>
        <v>3.5</v>
      </c>
    </row>
    <row r="28" spans="1:3" ht="17.25" customHeight="1" thickBot="1" x14ac:dyDescent="0.25">
      <c r="A28" s="28" t="s">
        <v>46</v>
      </c>
      <c r="B28" s="29">
        <f>SUM([2]Consultores!N89)</f>
        <v>1</v>
      </c>
      <c r="C28" s="29">
        <f>SUM([2]Consultores!O89)</f>
        <v>1</v>
      </c>
    </row>
    <row r="29" spans="1:3" ht="15" customHeight="1" thickBot="1" x14ac:dyDescent="0.25">
      <c r="A29" s="21" t="s">
        <v>21</v>
      </c>
      <c r="B29" s="22">
        <f>B2+B6+B13+B21</f>
        <v>83</v>
      </c>
      <c r="C29" s="30">
        <f>C2+C6+C13+C21</f>
        <v>76.3</v>
      </c>
    </row>
    <row r="31" spans="1:3" ht="15" customHeight="1" x14ac:dyDescent="0.2">
      <c r="A31" s="24" t="s">
        <v>55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Área'!A8</f>
        <v>7A - Madrid Norte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Área'!$C$8</f>
        <v>264</v>
      </c>
      <c r="C10" s="57"/>
      <c r="D10" s="10"/>
      <c r="E10" s="44">
        <f>Consultor!E11*'Consultores por Área'!$C$8</f>
        <v>14</v>
      </c>
      <c r="F10" s="45"/>
      <c r="G10" s="11"/>
      <c r="H10" s="44">
        <f>Consultor!H11*'Consultores por Área'!$C$8</f>
        <v>16</v>
      </c>
      <c r="I10" s="45"/>
      <c r="J10" s="10"/>
      <c r="K10" s="46">
        <f>Consultor!K11*'Consultores por Área'!$C$8</f>
        <v>40</v>
      </c>
      <c r="L10" s="47"/>
      <c r="M10" s="11"/>
      <c r="N10" s="46">
        <f>Consultor!N11*'Consultores por Área'!$C$8</f>
        <v>210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Área'!$C$8</f>
        <v>368</v>
      </c>
      <c r="C15" s="57"/>
      <c r="D15" s="10"/>
      <c r="E15" s="44">
        <f>Consultor!E16*'Consultores por Área'!$C$8</f>
        <v>4</v>
      </c>
      <c r="F15" s="45"/>
      <c r="G15" s="11"/>
      <c r="H15" s="11"/>
      <c r="I15" s="11"/>
      <c r="J15" s="10"/>
      <c r="K15" s="46">
        <f>Consultor!K16*'Consultores por Área'!$C$8</f>
        <v>26</v>
      </c>
      <c r="L15" s="47"/>
      <c r="M15" s="11"/>
      <c r="N15" s="46">
        <f>Consultor!N16*'Consultores por Área'!$C$8</f>
        <v>66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Área'!$C$8</f>
        <v>14</v>
      </c>
      <c r="F20" s="45"/>
      <c r="G20" s="11"/>
      <c r="H20" s="44">
        <f>Consultor!H21*'Consultores por Área'!$C$8</f>
        <v>10</v>
      </c>
      <c r="I20" s="45"/>
      <c r="J20" s="10"/>
      <c r="K20" s="46">
        <f>Consultor!K21*'Consultores por Área'!$C$8</f>
        <v>2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39" priority="12">
      <formula>B11&gt;0%</formula>
    </cfRule>
  </conditionalFormatting>
  <conditionalFormatting sqref="E11">
    <cfRule type="expression" dxfId="238" priority="11">
      <formula>E11&lt;0%</formula>
    </cfRule>
  </conditionalFormatting>
  <conditionalFormatting sqref="H11">
    <cfRule type="expression" dxfId="237" priority="10">
      <formula>H11&gt;0%</formula>
    </cfRule>
  </conditionalFormatting>
  <conditionalFormatting sqref="E21">
    <cfRule type="expression" dxfId="236" priority="7">
      <formula>E21&gt;0%</formula>
    </cfRule>
  </conditionalFormatting>
  <conditionalFormatting sqref="K11">
    <cfRule type="expression" dxfId="235" priority="9">
      <formula>K11&lt;0%</formula>
    </cfRule>
  </conditionalFormatting>
  <conditionalFormatting sqref="E16">
    <cfRule type="expression" dxfId="234" priority="8">
      <formula>E16&lt;0%</formula>
    </cfRule>
  </conditionalFormatting>
  <conditionalFormatting sqref="N16">
    <cfRule type="expression" dxfId="233" priority="6">
      <formula>N16&lt;0%</formula>
    </cfRule>
  </conditionalFormatting>
  <conditionalFormatting sqref="H21">
    <cfRule type="expression" dxfId="232" priority="5">
      <formula>H21&lt;0%</formula>
    </cfRule>
  </conditionalFormatting>
  <conditionalFormatting sqref="K21">
    <cfRule type="expression" dxfId="231" priority="4">
      <formula>K21&lt;0%</formula>
    </cfRule>
  </conditionalFormatting>
  <conditionalFormatting sqref="N11">
    <cfRule type="expression" dxfId="230" priority="3">
      <formula>N11&lt;0%</formula>
    </cfRule>
  </conditionalFormatting>
  <conditionalFormatting sqref="K16">
    <cfRule type="expression" dxfId="229" priority="2">
      <formula>K16&lt;0%</formula>
    </cfRule>
  </conditionalFormatting>
  <conditionalFormatting sqref="B16">
    <cfRule type="expression" dxfId="228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Área'!A9</f>
        <v>8A - Madrid Sur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Área'!$C$9</f>
        <v>396</v>
      </c>
      <c r="C10" s="57"/>
      <c r="D10" s="10"/>
      <c r="E10" s="44">
        <f>Consultor!E11*'Consultores por Área'!$C$9</f>
        <v>21</v>
      </c>
      <c r="F10" s="45"/>
      <c r="G10" s="11"/>
      <c r="H10" s="44">
        <f>Consultor!H11*'Consultores por Área'!$C$9</f>
        <v>24</v>
      </c>
      <c r="I10" s="45"/>
      <c r="J10" s="10"/>
      <c r="K10" s="46">
        <f>Consultor!K11*'Consultores por Área'!$C$9</f>
        <v>60</v>
      </c>
      <c r="L10" s="47"/>
      <c r="M10" s="11"/>
      <c r="N10" s="46">
        <f>Consultor!N11*'Consultores por Área'!$C$9</f>
        <v>315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Área'!$C$9</f>
        <v>552</v>
      </c>
      <c r="C15" s="57"/>
      <c r="D15" s="10"/>
      <c r="E15" s="44">
        <f>Consultor!E16*'Consultores por Área'!$C$9</f>
        <v>6</v>
      </c>
      <c r="F15" s="45"/>
      <c r="G15" s="11"/>
      <c r="H15" s="11"/>
      <c r="I15" s="11"/>
      <c r="J15" s="10"/>
      <c r="K15" s="46">
        <f>Consultor!K16*'Consultores por Área'!$C$9</f>
        <v>39</v>
      </c>
      <c r="L15" s="47"/>
      <c r="M15" s="11"/>
      <c r="N15" s="46">
        <f>Consultor!N16*'Consultores por Área'!$C$9</f>
        <v>99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Área'!$C$9</f>
        <v>21</v>
      </c>
      <c r="F20" s="45"/>
      <c r="G20" s="11"/>
      <c r="H20" s="44">
        <f>Consultor!H21*'Consultores por Área'!$C$9</f>
        <v>15</v>
      </c>
      <c r="I20" s="45"/>
      <c r="J20" s="10"/>
      <c r="K20" s="46">
        <f>Consultor!K21*'Consultores por Área'!$C$9</f>
        <v>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B12:C12"/>
    <mergeCell ref="E12:F12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11:C11"/>
    <mergeCell ref="E11:F11"/>
    <mergeCell ref="H11:I11"/>
    <mergeCell ref="K11:L11"/>
    <mergeCell ref="N11:O11"/>
    <mergeCell ref="B10:C10"/>
    <mergeCell ref="E10:F10"/>
    <mergeCell ref="H10:I10"/>
    <mergeCell ref="K10:L10"/>
    <mergeCell ref="N10:O10"/>
    <mergeCell ref="H12:I12"/>
    <mergeCell ref="K12:L12"/>
    <mergeCell ref="N12:O12"/>
    <mergeCell ref="K19:L19"/>
    <mergeCell ref="B15:C15"/>
    <mergeCell ref="E15:F15"/>
    <mergeCell ref="K15:L15"/>
    <mergeCell ref="N15:O15"/>
    <mergeCell ref="B16:C16"/>
    <mergeCell ref="E16:F16"/>
    <mergeCell ref="K16:L16"/>
    <mergeCell ref="N16:O16"/>
    <mergeCell ref="B14:C14"/>
    <mergeCell ref="E14:F14"/>
    <mergeCell ref="K14:L14"/>
    <mergeCell ref="N14:O14"/>
    <mergeCell ref="E22:F22"/>
    <mergeCell ref="H22:I22"/>
    <mergeCell ref="K22:L22"/>
    <mergeCell ref="B5:O5"/>
    <mergeCell ref="E20:F20"/>
    <mergeCell ref="H20:I20"/>
    <mergeCell ref="K20:L20"/>
    <mergeCell ref="E21:F21"/>
    <mergeCell ref="H21:I21"/>
    <mergeCell ref="K21:L21"/>
    <mergeCell ref="B17:C17"/>
    <mergeCell ref="E17:F17"/>
    <mergeCell ref="K17:L17"/>
    <mergeCell ref="N17:O17"/>
    <mergeCell ref="E19:F19"/>
    <mergeCell ref="H19:I19"/>
  </mergeCells>
  <conditionalFormatting sqref="B11">
    <cfRule type="expression" dxfId="227" priority="12">
      <formula>B11&gt;0%</formula>
    </cfRule>
  </conditionalFormatting>
  <conditionalFormatting sqref="E11">
    <cfRule type="expression" dxfId="226" priority="11">
      <formula>E11&lt;0%</formula>
    </cfRule>
  </conditionalFormatting>
  <conditionalFormatting sqref="H11">
    <cfRule type="expression" dxfId="225" priority="10">
      <formula>H11&gt;0%</formula>
    </cfRule>
  </conditionalFormatting>
  <conditionalFormatting sqref="E21">
    <cfRule type="expression" dxfId="224" priority="7">
      <formula>E21&gt;0%</formula>
    </cfRule>
  </conditionalFormatting>
  <conditionalFormatting sqref="K11">
    <cfRule type="expression" dxfId="223" priority="9">
      <formula>K11&lt;0%</formula>
    </cfRule>
  </conditionalFormatting>
  <conditionalFormatting sqref="E16">
    <cfRule type="expression" dxfId="222" priority="8">
      <formula>E16&lt;0%</formula>
    </cfRule>
  </conditionalFormatting>
  <conditionalFormatting sqref="N16">
    <cfRule type="expression" dxfId="221" priority="6">
      <formula>N16&lt;0%</formula>
    </cfRule>
  </conditionalFormatting>
  <conditionalFormatting sqref="H21">
    <cfRule type="expression" dxfId="220" priority="5">
      <formula>H21&lt;0%</formula>
    </cfRule>
  </conditionalFormatting>
  <conditionalFormatting sqref="K21">
    <cfRule type="expression" dxfId="219" priority="4">
      <formula>K21&lt;0%</formula>
    </cfRule>
  </conditionalFormatting>
  <conditionalFormatting sqref="N11">
    <cfRule type="expression" dxfId="218" priority="3">
      <formula>N11&lt;0%</formula>
    </cfRule>
  </conditionalFormatting>
  <conditionalFormatting sqref="K16">
    <cfRule type="expression" dxfId="217" priority="2">
      <formula>K16&lt;0%</formula>
    </cfRule>
  </conditionalFormatting>
  <conditionalFormatting sqref="B16">
    <cfRule type="expression" dxfId="216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Área'!A10</f>
        <v>HA - Cpl. Castilla y León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Área'!$C$10</f>
        <v>646.80000000000007</v>
      </c>
      <c r="C10" s="57"/>
      <c r="D10" s="10"/>
      <c r="E10" s="44">
        <f>Consultor!E11*'Consultores por Área'!$C$10</f>
        <v>34.300000000000004</v>
      </c>
      <c r="F10" s="45"/>
      <c r="G10" s="11"/>
      <c r="H10" s="44">
        <f>Consultor!H11*'Consultores por Área'!$C$10</f>
        <v>39.200000000000003</v>
      </c>
      <c r="I10" s="45"/>
      <c r="J10" s="10"/>
      <c r="K10" s="46">
        <f>Consultor!K11*'Consultores por Área'!$C$10</f>
        <v>98</v>
      </c>
      <c r="L10" s="47"/>
      <c r="M10" s="11"/>
      <c r="N10" s="46">
        <f>Consultor!N11*'Consultores por Área'!$C$10</f>
        <v>514.5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Área'!$C$10</f>
        <v>901.6</v>
      </c>
      <c r="C15" s="57"/>
      <c r="D15" s="10"/>
      <c r="E15" s="44">
        <f>Consultor!E16*'Consultores por Área'!$C$10</f>
        <v>9.8000000000000007</v>
      </c>
      <c r="F15" s="45"/>
      <c r="G15" s="11"/>
      <c r="H15" s="11"/>
      <c r="I15" s="11"/>
      <c r="J15" s="10"/>
      <c r="K15" s="46">
        <f>Consultor!K16*'Consultores por Área'!$C$10</f>
        <v>63.7</v>
      </c>
      <c r="L15" s="47"/>
      <c r="M15" s="11"/>
      <c r="N15" s="46">
        <f>Consultor!N16*'Consultores por Área'!$C$10</f>
        <v>161.70000000000002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Área'!$C$10</f>
        <v>34.300000000000004</v>
      </c>
      <c r="F20" s="45"/>
      <c r="G20" s="11"/>
      <c r="H20" s="44">
        <f>Consultor!H21*'Consultores por Área'!$C$10</f>
        <v>24.5</v>
      </c>
      <c r="I20" s="45"/>
      <c r="J20" s="10"/>
      <c r="K20" s="46">
        <f>Consultor!K21*'Consultores por Área'!$C$10</f>
        <v>4.9000000000000004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15" priority="12">
      <formula>B11&gt;0%</formula>
    </cfRule>
  </conditionalFormatting>
  <conditionalFormatting sqref="E11">
    <cfRule type="expression" dxfId="214" priority="11">
      <formula>E11&lt;0%</formula>
    </cfRule>
  </conditionalFormatting>
  <conditionalFormatting sqref="H11">
    <cfRule type="expression" dxfId="213" priority="10">
      <formula>H11&gt;0%</formula>
    </cfRule>
  </conditionalFormatting>
  <conditionalFormatting sqref="E21">
    <cfRule type="expression" dxfId="212" priority="7">
      <formula>E21&gt;0%</formula>
    </cfRule>
  </conditionalFormatting>
  <conditionalFormatting sqref="K11">
    <cfRule type="expression" dxfId="211" priority="9">
      <formula>K11&lt;0%</formula>
    </cfRule>
  </conditionalFormatting>
  <conditionalFormatting sqref="E16">
    <cfRule type="expression" dxfId="210" priority="8">
      <formula>E16&lt;0%</formula>
    </cfRule>
  </conditionalFormatting>
  <conditionalFormatting sqref="N16">
    <cfRule type="expression" dxfId="209" priority="6">
      <formula>N16&lt;0%</formula>
    </cfRule>
  </conditionalFormatting>
  <conditionalFormatting sqref="H21">
    <cfRule type="expression" dxfId="208" priority="5">
      <formula>H21&lt;0%</formula>
    </cfRule>
  </conditionalFormatting>
  <conditionalFormatting sqref="K21">
    <cfRule type="expression" dxfId="207" priority="4">
      <formula>K21&lt;0%</formula>
    </cfRule>
  </conditionalFormatting>
  <conditionalFormatting sqref="N11">
    <cfRule type="expression" dxfId="206" priority="3">
      <formula>N11&lt;0%</formula>
    </cfRule>
  </conditionalFormatting>
  <conditionalFormatting sqref="K16">
    <cfRule type="expression" dxfId="205" priority="2">
      <formula>K16&lt;0%</formula>
    </cfRule>
  </conditionalFormatting>
  <conditionalFormatting sqref="B16">
    <cfRule type="expression" dxfId="204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Área'!A11</f>
        <v>IA - Cpl. Castilla-La Mancha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Área'!$C$11</f>
        <v>396</v>
      </c>
      <c r="C10" s="57"/>
      <c r="D10" s="10"/>
      <c r="E10" s="44">
        <f>Consultor!E11*'Consultores por Área'!$C$11</f>
        <v>21</v>
      </c>
      <c r="F10" s="45"/>
      <c r="G10" s="11"/>
      <c r="H10" s="44">
        <f>Consultor!H11*'Consultores por Área'!$C$11</f>
        <v>24</v>
      </c>
      <c r="I10" s="45"/>
      <c r="J10" s="10"/>
      <c r="K10" s="46">
        <f>Consultor!K11*'Consultores por Área'!$C$11</f>
        <v>60</v>
      </c>
      <c r="L10" s="47"/>
      <c r="M10" s="11"/>
      <c r="N10" s="46">
        <f>Consultor!N11*'Consultores por Área'!$C$11</f>
        <v>315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Área'!$C$11</f>
        <v>552</v>
      </c>
      <c r="C15" s="57"/>
      <c r="D15" s="10"/>
      <c r="E15" s="44">
        <f>Consultor!E16*'Consultores por Área'!$C$11</f>
        <v>6</v>
      </c>
      <c r="F15" s="45"/>
      <c r="G15" s="11"/>
      <c r="H15" s="11"/>
      <c r="I15" s="11"/>
      <c r="J15" s="10"/>
      <c r="K15" s="46">
        <f>Consultor!K16*'Consultores por Área'!$C$11</f>
        <v>39</v>
      </c>
      <c r="L15" s="47"/>
      <c r="M15" s="11"/>
      <c r="N15" s="46">
        <f>Consultor!N16*'Consultores por Área'!$C$11</f>
        <v>99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Área'!$C$11</f>
        <v>21</v>
      </c>
      <c r="F20" s="45"/>
      <c r="G20" s="11"/>
      <c r="H20" s="44">
        <f>Consultor!H21*'Consultores por Área'!$C$11</f>
        <v>15</v>
      </c>
      <c r="I20" s="45"/>
      <c r="J20" s="10"/>
      <c r="K20" s="46">
        <f>Consultor!K21*'Consultores por Área'!$C$11</f>
        <v>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03" priority="12">
      <formula>B11&gt;0%</formula>
    </cfRule>
  </conditionalFormatting>
  <conditionalFormatting sqref="E11">
    <cfRule type="expression" dxfId="202" priority="11">
      <formula>E11&lt;0%</formula>
    </cfRule>
  </conditionalFormatting>
  <conditionalFormatting sqref="H11">
    <cfRule type="expression" dxfId="201" priority="10">
      <formula>H11&gt;0%</formula>
    </cfRule>
  </conditionalFormatting>
  <conditionalFormatting sqref="E21">
    <cfRule type="expression" dxfId="200" priority="7">
      <formula>E21&gt;0%</formula>
    </cfRule>
  </conditionalFormatting>
  <conditionalFormatting sqref="K11">
    <cfRule type="expression" dxfId="199" priority="9">
      <formula>K11&lt;0%</formula>
    </cfRule>
  </conditionalFormatting>
  <conditionalFormatting sqref="E16">
    <cfRule type="expression" dxfId="198" priority="8">
      <formula>E16&lt;0%</formula>
    </cfRule>
  </conditionalFormatting>
  <conditionalFormatting sqref="N16">
    <cfRule type="expression" dxfId="197" priority="6">
      <formula>N16&lt;0%</formula>
    </cfRule>
  </conditionalFormatting>
  <conditionalFormatting sqref="H21">
    <cfRule type="expression" dxfId="196" priority="5">
      <formula>H21&lt;0%</formula>
    </cfRule>
  </conditionalFormatting>
  <conditionalFormatting sqref="K21">
    <cfRule type="expression" dxfId="195" priority="4">
      <formula>K21&lt;0%</formula>
    </cfRule>
  </conditionalFormatting>
  <conditionalFormatting sqref="N11">
    <cfRule type="expression" dxfId="194" priority="3">
      <formula>N11&lt;0%</formula>
    </cfRule>
  </conditionalFormatting>
  <conditionalFormatting sqref="K16">
    <cfRule type="expression" dxfId="193" priority="2">
      <formula>K16&lt;0%</formula>
    </cfRule>
  </conditionalFormatting>
  <conditionalFormatting sqref="B16">
    <cfRule type="expression" dxfId="192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Área'!A12</f>
        <v>RA - Cpl. Extremadura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Área'!$C$12</f>
        <v>132</v>
      </c>
      <c r="C10" s="57"/>
      <c r="D10" s="10"/>
      <c r="E10" s="44">
        <f>Consultor!E11*'Consultores por Área'!$C$12</f>
        <v>7</v>
      </c>
      <c r="F10" s="45"/>
      <c r="G10" s="11"/>
      <c r="H10" s="44">
        <f>Consultor!H11*'Consultores por Área'!$C$12</f>
        <v>8</v>
      </c>
      <c r="I10" s="45"/>
      <c r="J10" s="10"/>
      <c r="K10" s="46">
        <f>Consultor!K11*'Consultores por Área'!$C$12</f>
        <v>20</v>
      </c>
      <c r="L10" s="47"/>
      <c r="M10" s="11"/>
      <c r="N10" s="46">
        <f>Consultor!N11*'Consultores por Área'!$C$12</f>
        <v>105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Área'!$C$12</f>
        <v>184</v>
      </c>
      <c r="C15" s="57"/>
      <c r="D15" s="10"/>
      <c r="E15" s="44">
        <f>Consultor!E16*'Consultores por Área'!$C$12</f>
        <v>2</v>
      </c>
      <c r="F15" s="45"/>
      <c r="G15" s="11"/>
      <c r="H15" s="11"/>
      <c r="I15" s="11"/>
      <c r="J15" s="10"/>
      <c r="K15" s="46">
        <f>Consultor!K16*'Consultores por Área'!$C$12</f>
        <v>13</v>
      </c>
      <c r="L15" s="47"/>
      <c r="M15" s="11"/>
      <c r="N15" s="46">
        <f>Consultor!N16*'Consultores por Área'!$C$12</f>
        <v>33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Área'!$C$12</f>
        <v>7</v>
      </c>
      <c r="F20" s="45"/>
      <c r="G20" s="11"/>
      <c r="H20" s="44">
        <f>Consultor!H21*'Consultores por Área'!$C$12</f>
        <v>5</v>
      </c>
      <c r="I20" s="45"/>
      <c r="J20" s="10"/>
      <c r="K20" s="46">
        <f>Consultor!K21*'Consultores por Área'!$C$12</f>
        <v>1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91" priority="12">
      <formula>B11&gt;0%</formula>
    </cfRule>
  </conditionalFormatting>
  <conditionalFormatting sqref="E11">
    <cfRule type="expression" dxfId="190" priority="11">
      <formula>E11&lt;0%</formula>
    </cfRule>
  </conditionalFormatting>
  <conditionalFormatting sqref="H11">
    <cfRule type="expression" dxfId="189" priority="10">
      <formula>H11&gt;0%</formula>
    </cfRule>
  </conditionalFormatting>
  <conditionalFormatting sqref="E21">
    <cfRule type="expression" dxfId="188" priority="7">
      <formula>E21&gt;0%</formula>
    </cfRule>
  </conditionalFormatting>
  <conditionalFormatting sqref="K11">
    <cfRule type="expression" dxfId="187" priority="9">
      <formula>K11&lt;0%</formula>
    </cfRule>
  </conditionalFormatting>
  <conditionalFormatting sqref="E16">
    <cfRule type="expression" dxfId="186" priority="8">
      <formula>E16&lt;0%</formula>
    </cfRule>
  </conditionalFormatting>
  <conditionalFormatting sqref="N16">
    <cfRule type="expression" dxfId="185" priority="6">
      <formula>N16&lt;0%</formula>
    </cfRule>
  </conditionalFormatting>
  <conditionalFormatting sqref="H21">
    <cfRule type="expression" dxfId="184" priority="5">
      <formula>H21&lt;0%</formula>
    </cfRule>
  </conditionalFormatting>
  <conditionalFormatting sqref="K21">
    <cfRule type="expression" dxfId="183" priority="4">
      <formula>K21&lt;0%</formula>
    </cfRule>
  </conditionalFormatting>
  <conditionalFormatting sqref="N11">
    <cfRule type="expression" dxfId="182" priority="3">
      <formula>N11&lt;0%</formula>
    </cfRule>
  </conditionalFormatting>
  <conditionalFormatting sqref="K16">
    <cfRule type="expression" dxfId="181" priority="2">
      <formula>K16&lt;0%</formula>
    </cfRule>
  </conditionalFormatting>
  <conditionalFormatting sqref="B16">
    <cfRule type="expression" dxfId="180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">
        <v>53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Área'!$C$13</f>
        <v>2164.7999999999997</v>
      </c>
      <c r="C10" s="57"/>
      <c r="D10" s="10"/>
      <c r="E10" s="44">
        <f>Consultor!E11*'Consultores por Área'!$C$13</f>
        <v>114.79999999999998</v>
      </c>
      <c r="F10" s="45"/>
      <c r="G10" s="11"/>
      <c r="H10" s="44">
        <f>Consultor!H11*'Consultores por Área'!$C$13</f>
        <v>131.19999999999999</v>
      </c>
      <c r="I10" s="45"/>
      <c r="J10" s="10"/>
      <c r="K10" s="46">
        <f>Consultor!K11*'Consultores por Área'!$C$13</f>
        <v>328</v>
      </c>
      <c r="L10" s="47"/>
      <c r="M10" s="11"/>
      <c r="N10" s="46">
        <f>Consultor!N11*'Consultores por Área'!$C$13</f>
        <v>1721.9999999999998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Área'!$C$13</f>
        <v>3017.6</v>
      </c>
      <c r="C15" s="57"/>
      <c r="D15" s="10"/>
      <c r="E15" s="44">
        <f>Consultor!E16*'Consultores por Área'!$C$13</f>
        <v>32.799999999999997</v>
      </c>
      <c r="F15" s="45"/>
      <c r="G15" s="11"/>
      <c r="H15" s="11"/>
      <c r="I15" s="11"/>
      <c r="J15" s="10"/>
      <c r="K15" s="46">
        <f>Consultor!K16*'Consultores por Área'!$C$13</f>
        <v>213.2</v>
      </c>
      <c r="L15" s="47"/>
      <c r="M15" s="11"/>
      <c r="N15" s="46">
        <f>Consultor!N16*'Consultores por Área'!$C$13</f>
        <v>541.19999999999993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Área'!$C$13</f>
        <v>114.79999999999998</v>
      </c>
      <c r="F20" s="45"/>
      <c r="G20" s="11"/>
      <c r="H20" s="44">
        <f>Consultor!H21*'Consultores por Área'!$C$13</f>
        <v>82</v>
      </c>
      <c r="I20" s="45"/>
      <c r="J20" s="10"/>
      <c r="K20" s="46">
        <f>Consultor!K21*'Consultores por Área'!$C$13</f>
        <v>16.399999999999999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79" priority="12">
      <formula>B11&gt;0%</formula>
    </cfRule>
  </conditionalFormatting>
  <conditionalFormatting sqref="E11">
    <cfRule type="expression" dxfId="178" priority="11">
      <formula>E11&lt;0%</formula>
    </cfRule>
  </conditionalFormatting>
  <conditionalFormatting sqref="H11">
    <cfRule type="expression" dxfId="177" priority="10">
      <formula>H11&gt;0%</formula>
    </cfRule>
  </conditionalFormatting>
  <conditionalFormatting sqref="E21">
    <cfRule type="expression" dxfId="176" priority="7">
      <formula>E21&gt;0%</formula>
    </cfRule>
  </conditionalFormatting>
  <conditionalFormatting sqref="K11">
    <cfRule type="expression" dxfId="175" priority="9">
      <formula>K11&lt;0%</formula>
    </cfRule>
  </conditionalFormatting>
  <conditionalFormatting sqref="E16">
    <cfRule type="expression" dxfId="174" priority="8">
      <formula>E16&lt;0%</formula>
    </cfRule>
  </conditionalFormatting>
  <conditionalFormatting sqref="N16">
    <cfRule type="expression" dxfId="173" priority="6">
      <formula>N16&lt;0%</formula>
    </cfRule>
  </conditionalFormatting>
  <conditionalFormatting sqref="H21">
    <cfRule type="expression" dxfId="172" priority="5">
      <formula>H21&lt;0%</formula>
    </cfRule>
  </conditionalFormatting>
  <conditionalFormatting sqref="K21">
    <cfRule type="expression" dxfId="171" priority="4">
      <formula>K21&lt;0%</formula>
    </cfRule>
  </conditionalFormatting>
  <conditionalFormatting sqref="N11">
    <cfRule type="expression" dxfId="170" priority="3">
      <formula>N11&lt;0%</formula>
    </cfRule>
  </conditionalFormatting>
  <conditionalFormatting sqref="K16">
    <cfRule type="expression" dxfId="169" priority="2">
      <formula>K16&lt;0%</formula>
    </cfRule>
  </conditionalFormatting>
  <conditionalFormatting sqref="B16">
    <cfRule type="expression" dxfId="168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'Consultores por Área'!A14</f>
        <v>DA - Cpl. Aragón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Área'!$C$14</f>
        <v>396</v>
      </c>
      <c r="C10" s="57"/>
      <c r="D10" s="10"/>
      <c r="E10" s="44">
        <f>Consultor!E11*'Consultores por Área'!$C$14</f>
        <v>21</v>
      </c>
      <c r="F10" s="45"/>
      <c r="G10" s="11"/>
      <c r="H10" s="44">
        <f>Consultor!H11*'Consultores por Área'!$C$14</f>
        <v>24</v>
      </c>
      <c r="I10" s="45"/>
      <c r="J10" s="10"/>
      <c r="K10" s="46">
        <f>Consultor!K11*'Consultores por Área'!$C$14</f>
        <v>60</v>
      </c>
      <c r="L10" s="47"/>
      <c r="M10" s="11"/>
      <c r="N10" s="46">
        <f>Consultor!N11*'Consultores por Área'!$C$14</f>
        <v>315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Área'!$C$14</f>
        <v>552</v>
      </c>
      <c r="C15" s="57"/>
      <c r="D15" s="10"/>
      <c r="E15" s="44">
        <f>Consultor!E16*'Consultores por Área'!$C$14</f>
        <v>6</v>
      </c>
      <c r="F15" s="45"/>
      <c r="G15" s="11"/>
      <c r="H15" s="11"/>
      <c r="I15" s="11"/>
      <c r="J15" s="10"/>
      <c r="K15" s="46">
        <f>Consultor!K16*'Consultores por Área'!$C$14</f>
        <v>39</v>
      </c>
      <c r="L15" s="47"/>
      <c r="M15" s="11"/>
      <c r="N15" s="46">
        <f>Consultor!N16*'Consultores por Área'!$C$14</f>
        <v>99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Área'!$C$14</f>
        <v>21</v>
      </c>
      <c r="F20" s="45"/>
      <c r="G20" s="11"/>
      <c r="H20" s="44">
        <f>Consultor!H21*'Consultores por Área'!$C$14</f>
        <v>15</v>
      </c>
      <c r="I20" s="45"/>
      <c r="J20" s="10"/>
      <c r="K20" s="46">
        <f>Consultor!K21*'Consultores por Área'!$C$14</f>
        <v>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67" priority="12">
      <formula>B11&gt;0%</formula>
    </cfRule>
  </conditionalFormatting>
  <conditionalFormatting sqref="E11">
    <cfRule type="expression" dxfId="166" priority="11">
      <formula>E11&lt;0%</formula>
    </cfRule>
  </conditionalFormatting>
  <conditionalFormatting sqref="H11">
    <cfRule type="expression" dxfId="165" priority="10">
      <formula>H11&gt;0%</formula>
    </cfRule>
  </conditionalFormatting>
  <conditionalFormatting sqref="E21">
    <cfRule type="expression" dxfId="164" priority="7">
      <formula>E21&gt;0%</formula>
    </cfRule>
  </conditionalFormatting>
  <conditionalFormatting sqref="K11">
    <cfRule type="expression" dxfId="163" priority="9">
      <formula>K11&lt;0%</formula>
    </cfRule>
  </conditionalFormatting>
  <conditionalFormatting sqref="E16">
    <cfRule type="expression" dxfId="162" priority="8">
      <formula>E16&lt;0%</formula>
    </cfRule>
  </conditionalFormatting>
  <conditionalFormatting sqref="N16">
    <cfRule type="expression" dxfId="161" priority="6">
      <formula>N16&lt;0%</formula>
    </cfRule>
  </conditionalFormatting>
  <conditionalFormatting sqref="H21">
    <cfRule type="expression" dxfId="160" priority="5">
      <formula>H21&lt;0%</formula>
    </cfRule>
  </conditionalFormatting>
  <conditionalFormatting sqref="K21">
    <cfRule type="expression" dxfId="159" priority="4">
      <formula>K21&lt;0%</formula>
    </cfRule>
  </conditionalFormatting>
  <conditionalFormatting sqref="N11">
    <cfRule type="expression" dxfId="158" priority="3">
      <formula>N11&lt;0%</formula>
    </cfRule>
  </conditionalFormatting>
  <conditionalFormatting sqref="K16">
    <cfRule type="expression" dxfId="157" priority="2">
      <formula>K16&lt;0%</formula>
    </cfRule>
  </conditionalFormatting>
  <conditionalFormatting sqref="B16">
    <cfRule type="expression" dxfId="156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Área'!A15</f>
        <v>EA - Cpl. Asturias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Área'!$C$15</f>
        <v>396</v>
      </c>
      <c r="C10" s="57"/>
      <c r="D10" s="10"/>
      <c r="E10" s="44">
        <f>Consultor!E11*'Consultores por Área'!$C$15</f>
        <v>21</v>
      </c>
      <c r="F10" s="45"/>
      <c r="G10" s="11"/>
      <c r="H10" s="44">
        <f>Consultor!H11*'Consultores por Área'!$C$15</f>
        <v>24</v>
      </c>
      <c r="I10" s="45"/>
      <c r="J10" s="10"/>
      <c r="K10" s="46">
        <f>Consultor!K11*'Consultores por Área'!$C$15</f>
        <v>60</v>
      </c>
      <c r="L10" s="47"/>
      <c r="M10" s="11"/>
      <c r="N10" s="46">
        <f>Consultor!N11*'Consultores por Área'!$C$15</f>
        <v>315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Área'!$C$15</f>
        <v>552</v>
      </c>
      <c r="C15" s="57"/>
      <c r="D15" s="10"/>
      <c r="E15" s="44">
        <f>Consultor!E16*'Consultores por Área'!$C$15</f>
        <v>6</v>
      </c>
      <c r="F15" s="45"/>
      <c r="G15" s="11"/>
      <c r="H15" s="11"/>
      <c r="I15" s="11"/>
      <c r="J15" s="10"/>
      <c r="K15" s="46">
        <f>Consultor!K16*'Consultores por Área'!$C$15</f>
        <v>39</v>
      </c>
      <c r="L15" s="47"/>
      <c r="M15" s="11"/>
      <c r="N15" s="46">
        <f>Consultor!N16*'Consultores por Área'!$C$15</f>
        <v>99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Área'!$C$15</f>
        <v>21</v>
      </c>
      <c r="F20" s="45"/>
      <c r="G20" s="11"/>
      <c r="H20" s="44">
        <f>Consultor!H21*'Consultores por Área'!$C$15</f>
        <v>15</v>
      </c>
      <c r="I20" s="45"/>
      <c r="J20" s="10"/>
      <c r="K20" s="46">
        <f>Consultor!K21*'Consultores por Área'!$C$15</f>
        <v>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55" priority="12">
      <formula>B11&gt;0%</formula>
    </cfRule>
  </conditionalFormatting>
  <conditionalFormatting sqref="E11">
    <cfRule type="expression" dxfId="154" priority="11">
      <formula>E11&lt;0%</formula>
    </cfRule>
  </conditionalFormatting>
  <conditionalFormatting sqref="H11">
    <cfRule type="expression" dxfId="153" priority="10">
      <formula>H11&gt;0%</formula>
    </cfRule>
  </conditionalFormatting>
  <conditionalFormatting sqref="E21">
    <cfRule type="expression" dxfId="152" priority="7">
      <formula>E21&gt;0%</formula>
    </cfRule>
  </conditionalFormatting>
  <conditionalFormatting sqref="K11">
    <cfRule type="expression" dxfId="151" priority="9">
      <formula>K11&lt;0%</formula>
    </cfRule>
  </conditionalFormatting>
  <conditionalFormatting sqref="E16">
    <cfRule type="expression" dxfId="150" priority="8">
      <formula>E16&lt;0%</formula>
    </cfRule>
  </conditionalFormatting>
  <conditionalFormatting sqref="N16">
    <cfRule type="expression" dxfId="149" priority="6">
      <formula>N16&lt;0%</formula>
    </cfRule>
  </conditionalFormatting>
  <conditionalFormatting sqref="H21">
    <cfRule type="expression" dxfId="148" priority="5">
      <formula>H21&lt;0%</formula>
    </cfRule>
  </conditionalFormatting>
  <conditionalFormatting sqref="K21">
    <cfRule type="expression" dxfId="147" priority="4">
      <formula>K21&lt;0%</formula>
    </cfRule>
  </conditionalFormatting>
  <conditionalFormatting sqref="N11">
    <cfRule type="expression" dxfId="146" priority="3">
      <formula>N11&lt;0%</formula>
    </cfRule>
  </conditionalFormatting>
  <conditionalFormatting sqref="K16">
    <cfRule type="expression" dxfId="145" priority="2">
      <formula>K16&lt;0%</formula>
    </cfRule>
  </conditionalFormatting>
  <conditionalFormatting sqref="B16">
    <cfRule type="expression" dxfId="144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Área'!A16</f>
        <v>GA - Cpl. Galicia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Área'!$C$16</f>
        <v>396</v>
      </c>
      <c r="C10" s="57"/>
      <c r="D10" s="10"/>
      <c r="E10" s="44">
        <f>Consultor!E11*'Consultores por Área'!$C$16</f>
        <v>21</v>
      </c>
      <c r="F10" s="45"/>
      <c r="G10" s="11"/>
      <c r="H10" s="44">
        <f>Consultor!H11*'Consultores por Área'!$C$16</f>
        <v>24</v>
      </c>
      <c r="I10" s="45"/>
      <c r="J10" s="10"/>
      <c r="K10" s="46">
        <f>Consultor!K11*'Consultores por Área'!$C$16</f>
        <v>60</v>
      </c>
      <c r="L10" s="47"/>
      <c r="M10" s="11"/>
      <c r="N10" s="46">
        <f>Consultor!N11*'Consultores por Área'!$C$16</f>
        <v>315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Área'!$C$16</f>
        <v>552</v>
      </c>
      <c r="C15" s="57"/>
      <c r="D15" s="10"/>
      <c r="E15" s="44">
        <f>Consultor!E16*'Consultores por Área'!$C$16</f>
        <v>6</v>
      </c>
      <c r="F15" s="45"/>
      <c r="G15" s="11"/>
      <c r="H15" s="11"/>
      <c r="I15" s="11"/>
      <c r="J15" s="10"/>
      <c r="K15" s="46">
        <f>Consultor!K16*'Consultores por Área'!$C$16</f>
        <v>39</v>
      </c>
      <c r="L15" s="47"/>
      <c r="M15" s="11"/>
      <c r="N15" s="46">
        <f>Consultor!N16*'Consultores por Área'!$C$16</f>
        <v>99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Área'!$C$16</f>
        <v>21</v>
      </c>
      <c r="F20" s="45"/>
      <c r="G20" s="11"/>
      <c r="H20" s="44">
        <f>Consultor!H21*'Consultores por Área'!$C$16</f>
        <v>15</v>
      </c>
      <c r="I20" s="45"/>
      <c r="J20" s="10"/>
      <c r="K20" s="46">
        <f>Consultor!K21*'Consultores por Área'!$C$16</f>
        <v>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43" priority="12">
      <formula>B11&gt;0%</formula>
    </cfRule>
  </conditionalFormatting>
  <conditionalFormatting sqref="E11">
    <cfRule type="expression" dxfId="142" priority="11">
      <formula>E11&lt;0%</formula>
    </cfRule>
  </conditionalFormatting>
  <conditionalFormatting sqref="H11">
    <cfRule type="expression" dxfId="141" priority="10">
      <formula>H11&gt;0%</formula>
    </cfRule>
  </conditionalFormatting>
  <conditionalFormatting sqref="E21">
    <cfRule type="expression" dxfId="140" priority="7">
      <formula>E21&gt;0%</formula>
    </cfRule>
  </conditionalFormatting>
  <conditionalFormatting sqref="K11">
    <cfRule type="expression" dxfId="139" priority="9">
      <formula>K11&lt;0%</formula>
    </cfRule>
  </conditionalFormatting>
  <conditionalFormatting sqref="E16">
    <cfRule type="expression" dxfId="138" priority="8">
      <formula>E16&lt;0%</formula>
    </cfRule>
  </conditionalFormatting>
  <conditionalFormatting sqref="N16">
    <cfRule type="expression" dxfId="137" priority="6">
      <formula>N16&lt;0%</formula>
    </cfRule>
  </conditionalFormatting>
  <conditionalFormatting sqref="H21">
    <cfRule type="expression" dxfId="136" priority="5">
      <formula>H21&lt;0%</formula>
    </cfRule>
  </conditionalFormatting>
  <conditionalFormatting sqref="K21">
    <cfRule type="expression" dxfId="135" priority="4">
      <formula>K21&lt;0%</formula>
    </cfRule>
  </conditionalFormatting>
  <conditionalFormatting sqref="N11">
    <cfRule type="expression" dxfId="134" priority="3">
      <formula>N11&lt;0%</formula>
    </cfRule>
  </conditionalFormatting>
  <conditionalFormatting sqref="K16">
    <cfRule type="expression" dxfId="133" priority="2">
      <formula>K16&lt;0%</formula>
    </cfRule>
  </conditionalFormatting>
  <conditionalFormatting sqref="B16">
    <cfRule type="expression" dxfId="132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Área'!A17</f>
        <v>JA - Cpl. Euskadi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Área'!$C$17</f>
        <v>475.2</v>
      </c>
      <c r="C10" s="57"/>
      <c r="D10" s="10"/>
      <c r="E10" s="44">
        <f>Consultor!E11*'Consultores por Área'!$C$17</f>
        <v>25.2</v>
      </c>
      <c r="F10" s="45"/>
      <c r="G10" s="11"/>
      <c r="H10" s="44">
        <f>Consultor!H11*'Consultores por Área'!$C$17</f>
        <v>28.8</v>
      </c>
      <c r="I10" s="45"/>
      <c r="J10" s="10"/>
      <c r="K10" s="46">
        <f>Consultor!K11*'Consultores por Área'!$C$17</f>
        <v>72</v>
      </c>
      <c r="L10" s="47"/>
      <c r="M10" s="11"/>
      <c r="N10" s="46">
        <f>Consultor!N11*'Consultores por Área'!$C$17</f>
        <v>378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Área'!$C$17</f>
        <v>662.4</v>
      </c>
      <c r="C15" s="57"/>
      <c r="D15" s="10"/>
      <c r="E15" s="44">
        <f>Consultor!E16*'Consultores por Área'!$C$17</f>
        <v>7.2</v>
      </c>
      <c r="F15" s="45"/>
      <c r="G15" s="11"/>
      <c r="H15" s="11"/>
      <c r="I15" s="11"/>
      <c r="J15" s="10"/>
      <c r="K15" s="46">
        <f>Consultor!K16*'Consultores por Área'!$C$17</f>
        <v>46.800000000000004</v>
      </c>
      <c r="L15" s="47"/>
      <c r="M15" s="11"/>
      <c r="N15" s="46">
        <f>Consultor!N16*'Consultores por Área'!$C$17</f>
        <v>118.8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Área'!$C$17</f>
        <v>25.2</v>
      </c>
      <c r="F20" s="45"/>
      <c r="G20" s="11"/>
      <c r="H20" s="44">
        <f>Consultor!H21*'Consultores por Área'!$C$17</f>
        <v>18</v>
      </c>
      <c r="I20" s="45"/>
      <c r="J20" s="10"/>
      <c r="K20" s="46">
        <f>Consultor!K21*'Consultores por Área'!$C$17</f>
        <v>3.6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31" priority="12">
      <formula>B11&gt;0%</formula>
    </cfRule>
  </conditionalFormatting>
  <conditionalFormatting sqref="E11">
    <cfRule type="expression" dxfId="130" priority="11">
      <formula>E11&lt;0%</formula>
    </cfRule>
  </conditionalFormatting>
  <conditionalFormatting sqref="H11">
    <cfRule type="expression" dxfId="129" priority="10">
      <formula>H11&gt;0%</formula>
    </cfRule>
  </conditionalFormatting>
  <conditionalFormatting sqref="E21">
    <cfRule type="expression" dxfId="128" priority="7">
      <formula>E21&gt;0%</formula>
    </cfRule>
  </conditionalFormatting>
  <conditionalFormatting sqref="K11">
    <cfRule type="expression" dxfId="127" priority="9">
      <formula>K11&lt;0%</formula>
    </cfRule>
  </conditionalFormatting>
  <conditionalFormatting sqref="E16">
    <cfRule type="expression" dxfId="126" priority="8">
      <formula>E16&lt;0%</formula>
    </cfRule>
  </conditionalFormatting>
  <conditionalFormatting sqref="N16">
    <cfRule type="expression" dxfId="125" priority="6">
      <formula>N16&lt;0%</formula>
    </cfRule>
  </conditionalFormatting>
  <conditionalFormatting sqref="H21">
    <cfRule type="expression" dxfId="124" priority="5">
      <formula>H21&lt;0%</formula>
    </cfRule>
  </conditionalFormatting>
  <conditionalFormatting sqref="K21">
    <cfRule type="expression" dxfId="123" priority="4">
      <formula>K21&lt;0%</formula>
    </cfRule>
  </conditionalFormatting>
  <conditionalFormatting sqref="N11">
    <cfRule type="expression" dxfId="122" priority="3">
      <formula>N11&lt;0%</formula>
    </cfRule>
  </conditionalFormatting>
  <conditionalFormatting sqref="K16">
    <cfRule type="expression" dxfId="121" priority="2">
      <formula>K16&lt;0%</formula>
    </cfRule>
  </conditionalFormatting>
  <conditionalFormatting sqref="B16">
    <cfRule type="expression" dxfId="120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25"/>
  <sheetViews>
    <sheetView tabSelected="1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21" customHeight="1" x14ac:dyDescent="0.25">
      <c r="B5" s="6"/>
      <c r="C5" s="2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21" customHeight="1" x14ac:dyDescent="0.3">
      <c r="B6" s="26" t="s">
        <v>57</v>
      </c>
      <c r="C6" s="33">
        <v>2020</v>
      </c>
      <c r="D6" s="25" t="s">
        <v>58</v>
      </c>
      <c r="E6" s="2"/>
      <c r="F6" s="2"/>
      <c r="G6" s="4"/>
      <c r="H6" s="4"/>
      <c r="I6" s="4"/>
      <c r="J6" s="4"/>
      <c r="K6" s="4"/>
      <c r="L6" s="4"/>
      <c r="M6" s="4"/>
      <c r="N6" s="4"/>
      <c r="O6" s="4"/>
    </row>
    <row r="7" spans="2:15" ht="21" customHeight="1" x14ac:dyDescent="0.3">
      <c r="B7" s="26" t="s">
        <v>49</v>
      </c>
      <c r="C7" s="25" t="s">
        <v>48</v>
      </c>
      <c r="D7" s="2"/>
      <c r="E7" s="3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61" t="s">
        <v>23</v>
      </c>
      <c r="C8" s="61"/>
      <c r="D8" s="18"/>
      <c r="E8" s="62" t="s">
        <v>22</v>
      </c>
      <c r="F8" s="62"/>
      <c r="G8" s="62"/>
      <c r="H8" s="62"/>
      <c r="I8" s="62"/>
      <c r="J8" s="19"/>
      <c r="K8" s="63" t="s">
        <v>2</v>
      </c>
      <c r="L8" s="63"/>
      <c r="M8" s="64"/>
      <c r="N8" s="64"/>
      <c r="O8" s="64"/>
    </row>
    <row r="9" spans="2:15" ht="15" customHeight="1" thickTop="1" x14ac:dyDescent="0.25">
      <c r="B9" s="4"/>
      <c r="C9" s="4"/>
      <c r="D9" s="2"/>
      <c r="E9" s="4"/>
      <c r="F9" s="4"/>
      <c r="G9" s="4"/>
      <c r="H9" s="2"/>
      <c r="I9" s="2"/>
      <c r="J9" s="7"/>
      <c r="K9" s="2"/>
      <c r="L9" s="3"/>
      <c r="M9" s="4"/>
      <c r="N9" s="4"/>
      <c r="O9" s="4"/>
    </row>
    <row r="10" spans="2:15" ht="30" customHeight="1" x14ac:dyDescent="0.25">
      <c r="B10" s="54" t="s">
        <v>3</v>
      </c>
      <c r="C10" s="55"/>
      <c r="D10" s="8"/>
      <c r="E10" s="38" t="s">
        <v>4</v>
      </c>
      <c r="F10" s="39"/>
      <c r="G10" s="9"/>
      <c r="H10" s="38" t="s">
        <v>5</v>
      </c>
      <c r="I10" s="39"/>
      <c r="J10" s="9"/>
      <c r="K10" s="40" t="s">
        <v>6</v>
      </c>
      <c r="L10" s="41"/>
      <c r="M10" s="9"/>
      <c r="N10" s="40" t="s">
        <v>7</v>
      </c>
      <c r="O10" s="41"/>
    </row>
    <row r="11" spans="2:15" ht="23.25" x14ac:dyDescent="0.25">
      <c r="B11" s="56">
        <v>132</v>
      </c>
      <c r="C11" s="57"/>
      <c r="D11" s="10"/>
      <c r="E11" s="44">
        <v>7</v>
      </c>
      <c r="F11" s="45"/>
      <c r="G11" s="11"/>
      <c r="H11" s="44">
        <v>8</v>
      </c>
      <c r="I11" s="45"/>
      <c r="J11" s="10"/>
      <c r="K11" s="46">
        <v>20</v>
      </c>
      <c r="L11" s="47"/>
      <c r="M11" s="11"/>
      <c r="N11" s="46">
        <v>105</v>
      </c>
      <c r="O11" s="47"/>
    </row>
    <row r="12" spans="2:15" ht="13.5" customHeight="1" x14ac:dyDescent="0.25">
      <c r="B12" s="52">
        <v>1</v>
      </c>
      <c r="C12" s="53"/>
      <c r="D12" s="12"/>
      <c r="E12" s="42">
        <v>1</v>
      </c>
      <c r="F12" s="60"/>
      <c r="G12" s="13"/>
      <c r="H12" s="42">
        <v>1</v>
      </c>
      <c r="I12" s="60"/>
      <c r="J12" s="13"/>
      <c r="K12" s="48">
        <v>1</v>
      </c>
      <c r="L12" s="49"/>
      <c r="M12" s="14"/>
      <c r="N12" s="48">
        <v>1</v>
      </c>
      <c r="O12" s="49"/>
    </row>
    <row r="13" spans="2:15" ht="13.5" customHeight="1" x14ac:dyDescent="0.25">
      <c r="B13" s="50" t="s">
        <v>8</v>
      </c>
      <c r="C13" s="51"/>
      <c r="D13" s="15"/>
      <c r="E13" s="34" t="s">
        <v>8</v>
      </c>
      <c r="F13" s="35"/>
      <c r="G13" s="15"/>
      <c r="H13" s="34" t="s">
        <v>8</v>
      </c>
      <c r="I13" s="35"/>
      <c r="J13" s="15"/>
      <c r="K13" s="36" t="s">
        <v>8</v>
      </c>
      <c r="L13" s="37"/>
      <c r="M13" s="16"/>
      <c r="N13" s="36" t="s">
        <v>8</v>
      </c>
      <c r="O13" s="37"/>
    </row>
    <row r="14" spans="2:15" x14ac:dyDescent="0.25">
      <c r="B14" s="13"/>
      <c r="C14" s="13"/>
      <c r="D14" s="12"/>
      <c r="E14" s="13"/>
      <c r="F14" s="13"/>
      <c r="G14" s="13"/>
      <c r="H14" s="14"/>
      <c r="I14" s="13"/>
      <c r="J14" s="13"/>
      <c r="K14" s="17"/>
      <c r="L14" s="13"/>
      <c r="M14" s="14"/>
      <c r="N14" s="17"/>
      <c r="O14" s="13"/>
    </row>
    <row r="15" spans="2:15" ht="30" customHeight="1" x14ac:dyDescent="0.25">
      <c r="B15" s="54" t="s">
        <v>9</v>
      </c>
      <c r="C15" s="55"/>
      <c r="D15" s="8"/>
      <c r="E15" s="38" t="s">
        <v>10</v>
      </c>
      <c r="F15" s="39"/>
      <c r="G15" s="9"/>
      <c r="H15" s="9"/>
      <c r="I15" s="9"/>
      <c r="J15" s="9"/>
      <c r="K15" s="40" t="s">
        <v>60</v>
      </c>
      <c r="L15" s="41"/>
      <c r="M15" s="9"/>
      <c r="N15" s="40" t="s">
        <v>61</v>
      </c>
      <c r="O15" s="41"/>
    </row>
    <row r="16" spans="2:15" ht="23.25" x14ac:dyDescent="0.25">
      <c r="B16" s="56">
        <v>184</v>
      </c>
      <c r="C16" s="57"/>
      <c r="D16" s="10"/>
      <c r="E16" s="44">
        <v>2</v>
      </c>
      <c r="F16" s="45"/>
      <c r="G16" s="11"/>
      <c r="H16" s="11"/>
      <c r="I16" s="11"/>
      <c r="J16" s="10"/>
      <c r="K16" s="46">
        <v>13</v>
      </c>
      <c r="L16" s="47"/>
      <c r="M16" s="11"/>
      <c r="N16" s="46">
        <v>33</v>
      </c>
      <c r="O16" s="47"/>
    </row>
    <row r="17" spans="2:15" ht="13.5" customHeight="1" x14ac:dyDescent="0.25">
      <c r="B17" s="52">
        <v>1</v>
      </c>
      <c r="C17" s="53"/>
      <c r="D17" s="12"/>
      <c r="E17" s="42">
        <v>1</v>
      </c>
      <c r="F17" s="43"/>
      <c r="G17" s="13"/>
      <c r="H17" s="14"/>
      <c r="I17" s="14"/>
      <c r="J17" s="13"/>
      <c r="K17" s="48">
        <v>1</v>
      </c>
      <c r="L17" s="49"/>
      <c r="M17" s="14"/>
      <c r="N17" s="48">
        <v>1</v>
      </c>
      <c r="O17" s="49"/>
    </row>
    <row r="18" spans="2:15" ht="13.5" customHeight="1" x14ac:dyDescent="0.25">
      <c r="B18" s="50" t="s">
        <v>8</v>
      </c>
      <c r="C18" s="51"/>
      <c r="D18" s="15"/>
      <c r="E18" s="34" t="s">
        <v>8</v>
      </c>
      <c r="F18" s="35"/>
      <c r="G18" s="15"/>
      <c r="H18" s="16"/>
      <c r="I18" s="16"/>
      <c r="J18" s="15"/>
      <c r="K18" s="36" t="s">
        <v>8</v>
      </c>
      <c r="L18" s="37"/>
      <c r="M18" s="16"/>
      <c r="N18" s="36" t="s">
        <v>8</v>
      </c>
      <c r="O18" s="37"/>
    </row>
    <row r="19" spans="2:15" x14ac:dyDescent="0.25">
      <c r="B19" s="13"/>
      <c r="C19" s="13"/>
      <c r="D19" s="13"/>
      <c r="E19" s="13"/>
      <c r="F19" s="13"/>
      <c r="G19" s="14"/>
      <c r="H19" s="13"/>
      <c r="I19" s="13"/>
      <c r="J19" s="17"/>
      <c r="K19" s="13"/>
      <c r="L19" s="12"/>
      <c r="M19" s="14"/>
      <c r="N19" s="14"/>
      <c r="O19" s="14"/>
    </row>
    <row r="20" spans="2:15" ht="30" customHeight="1" x14ac:dyDescent="0.25">
      <c r="B20" s="9"/>
      <c r="C20" s="9"/>
      <c r="D20" s="8"/>
      <c r="E20" s="38" t="s">
        <v>11</v>
      </c>
      <c r="F20" s="39"/>
      <c r="G20" s="9"/>
      <c r="H20" s="38" t="s">
        <v>12</v>
      </c>
      <c r="I20" s="39"/>
      <c r="J20" s="9"/>
      <c r="K20" s="40" t="s">
        <v>13</v>
      </c>
      <c r="L20" s="41"/>
      <c r="M20" s="9"/>
      <c r="N20" s="9"/>
      <c r="O20" s="9"/>
    </row>
    <row r="21" spans="2:15" ht="23.25" x14ac:dyDescent="0.25">
      <c r="B21" s="11"/>
      <c r="C21" s="11"/>
      <c r="D21" s="10"/>
      <c r="E21" s="44">
        <v>7</v>
      </c>
      <c r="F21" s="45"/>
      <c r="G21" s="11"/>
      <c r="H21" s="44">
        <v>5</v>
      </c>
      <c r="I21" s="45"/>
      <c r="J21" s="10"/>
      <c r="K21" s="46">
        <v>1</v>
      </c>
      <c r="L21" s="47"/>
      <c r="M21" s="11"/>
      <c r="N21" s="11"/>
      <c r="O21" s="11"/>
    </row>
    <row r="22" spans="2:15" ht="13.5" customHeight="1" x14ac:dyDescent="0.25">
      <c r="B22" s="14"/>
      <c r="C22" s="14"/>
      <c r="D22" s="12"/>
      <c r="E22" s="42">
        <v>1</v>
      </c>
      <c r="F22" s="43"/>
      <c r="G22" s="13"/>
      <c r="H22" s="42">
        <v>1</v>
      </c>
      <c r="I22" s="43"/>
      <c r="J22" s="13"/>
      <c r="K22" s="48">
        <v>1</v>
      </c>
      <c r="L22" s="49"/>
      <c r="M22" s="14"/>
      <c r="N22" s="14"/>
      <c r="O22" s="14"/>
    </row>
    <row r="23" spans="2:15" ht="13.5" customHeight="1" x14ac:dyDescent="0.25">
      <c r="B23" s="16"/>
      <c r="C23" s="16"/>
      <c r="D23" s="15"/>
      <c r="E23" s="34" t="s">
        <v>8</v>
      </c>
      <c r="F23" s="35"/>
      <c r="G23" s="15"/>
      <c r="H23" s="34" t="s">
        <v>8</v>
      </c>
      <c r="I23" s="35"/>
      <c r="J23" s="15"/>
      <c r="K23" s="36" t="s">
        <v>8</v>
      </c>
      <c r="L23" s="37"/>
      <c r="M23" s="16"/>
      <c r="N23" s="16"/>
      <c r="O23" s="16"/>
    </row>
    <row r="24" spans="2:15" ht="15" customHeight="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24" customHeight="1" x14ac:dyDescent="0.25">
      <c r="B25" s="20" t="s">
        <v>56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52">
    <mergeCell ref="B4:O4"/>
    <mergeCell ref="N15:O15"/>
    <mergeCell ref="H13:I13"/>
    <mergeCell ref="N16:O16"/>
    <mergeCell ref="N11:O11"/>
    <mergeCell ref="B12:C12"/>
    <mergeCell ref="E12:F12"/>
    <mergeCell ref="H12:I12"/>
    <mergeCell ref="K12:L12"/>
    <mergeCell ref="N12:O12"/>
    <mergeCell ref="B8:C8"/>
    <mergeCell ref="E8:I8"/>
    <mergeCell ref="K8:O8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B18:C18"/>
    <mergeCell ref="E18:F18"/>
    <mergeCell ref="B17:C17"/>
    <mergeCell ref="E17:F17"/>
    <mergeCell ref="N13:O13"/>
    <mergeCell ref="K13:L13"/>
    <mergeCell ref="B13:C13"/>
    <mergeCell ref="E13:F13"/>
    <mergeCell ref="B15:C15"/>
    <mergeCell ref="E15:F15"/>
    <mergeCell ref="K15:L15"/>
    <mergeCell ref="K17:L17"/>
    <mergeCell ref="K16:L16"/>
    <mergeCell ref="N17:O17"/>
    <mergeCell ref="B16:C16"/>
    <mergeCell ref="E16:F16"/>
    <mergeCell ref="E23:F23"/>
    <mergeCell ref="N18:O18"/>
    <mergeCell ref="K18:L18"/>
    <mergeCell ref="H20:I20"/>
    <mergeCell ref="K20:L20"/>
    <mergeCell ref="E22:F22"/>
    <mergeCell ref="H21:I21"/>
    <mergeCell ref="K21:L21"/>
    <mergeCell ref="H22:I22"/>
    <mergeCell ref="K22:L22"/>
    <mergeCell ref="H23:I23"/>
    <mergeCell ref="K23:L23"/>
    <mergeCell ref="E21:F21"/>
    <mergeCell ref="E20:F20"/>
  </mergeCells>
  <conditionalFormatting sqref="B12">
    <cfRule type="expression" dxfId="335" priority="14">
      <formula>B12&gt;0%</formula>
    </cfRule>
  </conditionalFormatting>
  <conditionalFormatting sqref="E12">
    <cfRule type="expression" dxfId="334" priority="13">
      <formula>E12&lt;0%</formula>
    </cfRule>
  </conditionalFormatting>
  <conditionalFormatting sqref="H12">
    <cfRule type="expression" dxfId="333" priority="12">
      <formula>H12&gt;0%</formula>
    </cfRule>
  </conditionalFormatting>
  <conditionalFormatting sqref="E22">
    <cfRule type="expression" dxfId="332" priority="9">
      <formula>E22&gt;0%</formula>
    </cfRule>
  </conditionalFormatting>
  <conditionalFormatting sqref="K12">
    <cfRule type="expression" dxfId="331" priority="11">
      <formula>K12&lt;0%</formula>
    </cfRule>
  </conditionalFormatting>
  <conditionalFormatting sqref="E17">
    <cfRule type="expression" dxfId="330" priority="10">
      <formula>E17&lt;0%</formula>
    </cfRule>
  </conditionalFormatting>
  <conditionalFormatting sqref="N17">
    <cfRule type="expression" dxfId="329" priority="8">
      <formula>N17&lt;0%</formula>
    </cfRule>
  </conditionalFormatting>
  <conditionalFormatting sqref="H22">
    <cfRule type="expression" dxfId="328" priority="7">
      <formula>H22&lt;0%</formula>
    </cfRule>
  </conditionalFormatting>
  <conditionalFormatting sqref="K22">
    <cfRule type="expression" dxfId="327" priority="6">
      <formula>K22&lt;0%</formula>
    </cfRule>
  </conditionalFormatting>
  <conditionalFormatting sqref="N12">
    <cfRule type="expression" dxfId="326" priority="5">
      <formula>N12&lt;0%</formula>
    </cfRule>
  </conditionalFormatting>
  <conditionalFormatting sqref="K17">
    <cfRule type="expression" dxfId="325" priority="4">
      <formula>K17&lt;0%</formula>
    </cfRule>
  </conditionalFormatting>
  <conditionalFormatting sqref="B17">
    <cfRule type="expression" dxfId="324" priority="2">
      <formula>B17&gt;0%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Área'!A18</f>
        <v>LA - Cpl. Cantabria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Área'!$C$18</f>
        <v>132</v>
      </c>
      <c r="C10" s="57"/>
      <c r="D10" s="10"/>
      <c r="E10" s="44">
        <f>Consultor!E11*'Consultores por Área'!$C$18</f>
        <v>7</v>
      </c>
      <c r="F10" s="45"/>
      <c r="G10" s="11"/>
      <c r="H10" s="44">
        <f>Consultor!H11*'Consultores por Área'!$C$18</f>
        <v>8</v>
      </c>
      <c r="I10" s="45"/>
      <c r="J10" s="10"/>
      <c r="K10" s="46">
        <f>Consultor!K11*'Consultores por Área'!$C$18</f>
        <v>20</v>
      </c>
      <c r="L10" s="47"/>
      <c r="M10" s="11"/>
      <c r="N10" s="46">
        <f>Consultor!N11*'Consultores por Área'!$C$18</f>
        <v>105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Área'!$C$18</f>
        <v>184</v>
      </c>
      <c r="C15" s="57"/>
      <c r="D15" s="10"/>
      <c r="E15" s="44">
        <f>Consultor!E16*'Consultores por Área'!$C$18</f>
        <v>2</v>
      </c>
      <c r="F15" s="45"/>
      <c r="G15" s="11"/>
      <c r="H15" s="11"/>
      <c r="I15" s="11"/>
      <c r="J15" s="10"/>
      <c r="K15" s="46">
        <f>Consultor!K16*'Consultores por Área'!$C$18</f>
        <v>13</v>
      </c>
      <c r="L15" s="47"/>
      <c r="M15" s="11"/>
      <c r="N15" s="46">
        <f>Consultor!N16*'Consultores por Área'!$C$18</f>
        <v>33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Área'!$C$18</f>
        <v>7</v>
      </c>
      <c r="F20" s="45"/>
      <c r="G20" s="11"/>
      <c r="H20" s="44">
        <f>Consultor!H21*'Consultores por Área'!$C$18</f>
        <v>5</v>
      </c>
      <c r="I20" s="45"/>
      <c r="J20" s="10"/>
      <c r="K20" s="46">
        <f>Consultor!K21*'Consultores por Área'!$C$18</f>
        <v>1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19" priority="12">
      <formula>B11&gt;0%</formula>
    </cfRule>
  </conditionalFormatting>
  <conditionalFormatting sqref="E11">
    <cfRule type="expression" dxfId="118" priority="11">
      <formula>E11&lt;0%</formula>
    </cfRule>
  </conditionalFormatting>
  <conditionalFormatting sqref="H11">
    <cfRule type="expression" dxfId="117" priority="10">
      <formula>H11&gt;0%</formula>
    </cfRule>
  </conditionalFormatting>
  <conditionalFormatting sqref="E21">
    <cfRule type="expression" dxfId="116" priority="7">
      <formula>E21&gt;0%</formula>
    </cfRule>
  </conditionalFormatting>
  <conditionalFormatting sqref="K11">
    <cfRule type="expression" dxfId="115" priority="9">
      <formula>K11&lt;0%</formula>
    </cfRule>
  </conditionalFormatting>
  <conditionalFormatting sqref="E16">
    <cfRule type="expression" dxfId="114" priority="8">
      <formula>E16&lt;0%</formula>
    </cfRule>
  </conditionalFormatting>
  <conditionalFormatting sqref="N16">
    <cfRule type="expression" dxfId="113" priority="6">
      <formula>N16&lt;0%</formula>
    </cfRule>
  </conditionalFormatting>
  <conditionalFormatting sqref="H21">
    <cfRule type="expression" dxfId="112" priority="5">
      <formula>H21&lt;0%</formula>
    </cfRule>
  </conditionalFormatting>
  <conditionalFormatting sqref="K21">
    <cfRule type="expression" dxfId="111" priority="4">
      <formula>K21&lt;0%</formula>
    </cfRule>
  </conditionalFormatting>
  <conditionalFormatting sqref="N11">
    <cfRule type="expression" dxfId="110" priority="3">
      <formula>N11&lt;0%</formula>
    </cfRule>
  </conditionalFormatting>
  <conditionalFormatting sqref="K16">
    <cfRule type="expression" dxfId="109" priority="2">
      <formula>K16&lt;0%</formula>
    </cfRule>
  </conditionalFormatting>
  <conditionalFormatting sqref="B16">
    <cfRule type="expression" dxfId="108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Área'!A19</f>
        <v>MA - Cpl. La Rioja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Área'!$C$19</f>
        <v>132</v>
      </c>
      <c r="C10" s="57"/>
      <c r="D10" s="10"/>
      <c r="E10" s="44">
        <f>Consultor!E11*'Consultores por Área'!$C$19</f>
        <v>7</v>
      </c>
      <c r="F10" s="45"/>
      <c r="G10" s="11"/>
      <c r="H10" s="44">
        <f>Consultor!H11*'Consultores por Área'!$C$19</f>
        <v>8</v>
      </c>
      <c r="I10" s="45"/>
      <c r="J10" s="10"/>
      <c r="K10" s="46">
        <f>Consultor!K11*'Consultores por Área'!$C$19</f>
        <v>20</v>
      </c>
      <c r="L10" s="47"/>
      <c r="M10" s="11"/>
      <c r="N10" s="46">
        <f>Consultor!N11*'Consultores por Área'!$C$19</f>
        <v>105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Área'!$C$19</f>
        <v>184</v>
      </c>
      <c r="C15" s="57"/>
      <c r="D15" s="10"/>
      <c r="E15" s="44">
        <f>Consultor!E16*'Consultores por Área'!$C$19</f>
        <v>2</v>
      </c>
      <c r="F15" s="45"/>
      <c r="G15" s="11"/>
      <c r="H15" s="11"/>
      <c r="I15" s="11"/>
      <c r="J15" s="10"/>
      <c r="K15" s="46">
        <f>Consultor!K16*'Consultores por Área'!$C$19</f>
        <v>13</v>
      </c>
      <c r="L15" s="47"/>
      <c r="M15" s="11"/>
      <c r="N15" s="46">
        <f>Consultor!N16*'Consultores por Área'!$C$19</f>
        <v>33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Área'!$C$19</f>
        <v>7</v>
      </c>
      <c r="F20" s="45"/>
      <c r="G20" s="11"/>
      <c r="H20" s="44">
        <f>Consultor!H21*'Consultores por Área'!$C$19</f>
        <v>5</v>
      </c>
      <c r="I20" s="45"/>
      <c r="J20" s="10"/>
      <c r="K20" s="46">
        <f>Consultor!K21*'Consultores por Área'!$C$19</f>
        <v>1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07" priority="12">
      <formula>B11&gt;0%</formula>
    </cfRule>
  </conditionalFormatting>
  <conditionalFormatting sqref="E11">
    <cfRule type="expression" dxfId="106" priority="11">
      <formula>E11&lt;0%</formula>
    </cfRule>
  </conditionalFormatting>
  <conditionalFormatting sqref="H11">
    <cfRule type="expression" dxfId="105" priority="10">
      <formula>H11&gt;0%</formula>
    </cfRule>
  </conditionalFormatting>
  <conditionalFormatting sqref="E21">
    <cfRule type="expression" dxfId="104" priority="7">
      <formula>E21&gt;0%</formula>
    </cfRule>
  </conditionalFormatting>
  <conditionalFormatting sqref="K11">
    <cfRule type="expression" dxfId="103" priority="9">
      <formula>K11&lt;0%</formula>
    </cfRule>
  </conditionalFormatting>
  <conditionalFormatting sqref="E16">
    <cfRule type="expression" dxfId="102" priority="8">
      <formula>E16&lt;0%</formula>
    </cfRule>
  </conditionalFormatting>
  <conditionalFormatting sqref="N16">
    <cfRule type="expression" dxfId="101" priority="6">
      <formula>N16&lt;0%</formula>
    </cfRule>
  </conditionalFormatting>
  <conditionalFormatting sqref="H21">
    <cfRule type="expression" dxfId="100" priority="5">
      <formula>H21&lt;0%</formula>
    </cfRule>
  </conditionalFormatting>
  <conditionalFormatting sqref="K21">
    <cfRule type="expression" dxfId="99" priority="4">
      <formula>K21&lt;0%</formula>
    </cfRule>
  </conditionalFormatting>
  <conditionalFormatting sqref="N11">
    <cfRule type="expression" dxfId="98" priority="3">
      <formula>N11&lt;0%</formula>
    </cfRule>
  </conditionalFormatting>
  <conditionalFormatting sqref="K16">
    <cfRule type="expression" dxfId="97" priority="2">
      <formula>K16&lt;0%</formula>
    </cfRule>
  </conditionalFormatting>
  <conditionalFormatting sqref="B16">
    <cfRule type="expression" dxfId="96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Área'!A20</f>
        <v>OA - Cpl. Navarra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Área'!$C$20</f>
        <v>237.6</v>
      </c>
      <c r="C10" s="57"/>
      <c r="D10" s="10"/>
      <c r="E10" s="44">
        <f>Consultor!E11*'Consultores por Área'!$C$20</f>
        <v>12.6</v>
      </c>
      <c r="F10" s="45"/>
      <c r="G10" s="11"/>
      <c r="H10" s="44">
        <f>Consultor!H11*'Consultores por Área'!$C$20</f>
        <v>14.4</v>
      </c>
      <c r="I10" s="45"/>
      <c r="J10" s="10"/>
      <c r="K10" s="46">
        <f>Consultor!K11*'Consultores por Área'!$C$20</f>
        <v>36</v>
      </c>
      <c r="L10" s="47"/>
      <c r="M10" s="11"/>
      <c r="N10" s="46">
        <f>Consultor!N11*'Consultores por Área'!$C$20</f>
        <v>189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Área'!$C$20</f>
        <v>331.2</v>
      </c>
      <c r="C15" s="57"/>
      <c r="D15" s="10"/>
      <c r="E15" s="44">
        <f>Consultor!E16*'Consultores por Área'!$C$20</f>
        <v>3.6</v>
      </c>
      <c r="F15" s="45"/>
      <c r="G15" s="11"/>
      <c r="H15" s="11"/>
      <c r="I15" s="11"/>
      <c r="J15" s="10"/>
      <c r="K15" s="46">
        <f>Consultor!K16*'Consultores por Área'!$C$20</f>
        <v>23.400000000000002</v>
      </c>
      <c r="L15" s="47"/>
      <c r="M15" s="11"/>
      <c r="N15" s="46">
        <f>Consultor!N16*'Consultores por Área'!$C$20</f>
        <v>59.4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Área'!$C$20</f>
        <v>12.6</v>
      </c>
      <c r="F20" s="45"/>
      <c r="G20" s="11"/>
      <c r="H20" s="44">
        <f>Consultor!H21*'Consultores por Área'!$C$20</f>
        <v>9</v>
      </c>
      <c r="I20" s="45"/>
      <c r="J20" s="10"/>
      <c r="K20" s="46">
        <f>Consultor!K21*'Consultores por Área'!$C$20</f>
        <v>1.8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95" priority="12">
      <formula>B11&gt;0%</formula>
    </cfRule>
  </conditionalFormatting>
  <conditionalFormatting sqref="E11">
    <cfRule type="expression" dxfId="94" priority="11">
      <formula>E11&lt;0%</formula>
    </cfRule>
  </conditionalFormatting>
  <conditionalFormatting sqref="H11">
    <cfRule type="expression" dxfId="93" priority="10">
      <formula>H11&gt;0%</formula>
    </cfRule>
  </conditionalFormatting>
  <conditionalFormatting sqref="E21">
    <cfRule type="expression" dxfId="92" priority="7">
      <formula>E21&gt;0%</formula>
    </cfRule>
  </conditionalFormatting>
  <conditionalFormatting sqref="K11">
    <cfRule type="expression" dxfId="91" priority="9">
      <formula>K11&lt;0%</formula>
    </cfRule>
  </conditionalFormatting>
  <conditionalFormatting sqref="E16">
    <cfRule type="expression" dxfId="90" priority="8">
      <formula>E16&lt;0%</formula>
    </cfRule>
  </conditionalFormatting>
  <conditionalFormatting sqref="N16">
    <cfRule type="expression" dxfId="89" priority="6">
      <formula>N16&lt;0%</formula>
    </cfRule>
  </conditionalFormatting>
  <conditionalFormatting sqref="H21">
    <cfRule type="expression" dxfId="88" priority="5">
      <formula>H21&lt;0%</formula>
    </cfRule>
  </conditionalFormatting>
  <conditionalFormatting sqref="K21">
    <cfRule type="expression" dxfId="87" priority="4">
      <formula>K21&lt;0%</formula>
    </cfRule>
  </conditionalFormatting>
  <conditionalFormatting sqref="N11">
    <cfRule type="expression" dxfId="86" priority="3">
      <formula>N11&lt;0%</formula>
    </cfRule>
  </conditionalFormatting>
  <conditionalFormatting sqref="K16">
    <cfRule type="expression" dxfId="85" priority="2">
      <formula>K16&lt;0%</formula>
    </cfRule>
  </conditionalFormatting>
  <conditionalFormatting sqref="B16">
    <cfRule type="expression" dxfId="84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">
        <v>54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Área'!$C$21</f>
        <v>2838</v>
      </c>
      <c r="C10" s="57"/>
      <c r="D10" s="10"/>
      <c r="E10" s="44">
        <f>Consultor!E11*'Consultores por Área'!$C$21</f>
        <v>150.5</v>
      </c>
      <c r="F10" s="45"/>
      <c r="G10" s="11"/>
      <c r="H10" s="44">
        <f>Consultor!H11*'Consultores por Área'!$C$21</f>
        <v>172</v>
      </c>
      <c r="I10" s="45"/>
      <c r="J10" s="10"/>
      <c r="K10" s="46">
        <f>Consultor!K11*'Consultores por Área'!$C$21</f>
        <v>430</v>
      </c>
      <c r="L10" s="47"/>
      <c r="M10" s="11"/>
      <c r="N10" s="46">
        <f>Consultor!N11*'Consultores por Área'!$C$21</f>
        <v>2257.5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Área'!$C$21</f>
        <v>3956</v>
      </c>
      <c r="C15" s="57"/>
      <c r="D15" s="10"/>
      <c r="E15" s="44">
        <f>Consultor!E16*'Consultores por Área'!$C$21</f>
        <v>43</v>
      </c>
      <c r="F15" s="45"/>
      <c r="G15" s="11"/>
      <c r="H15" s="11"/>
      <c r="I15" s="11"/>
      <c r="J15" s="10"/>
      <c r="K15" s="46">
        <f>Consultor!K16*'Consultores por Área'!$C$21</f>
        <v>279.5</v>
      </c>
      <c r="L15" s="47"/>
      <c r="M15" s="11"/>
      <c r="N15" s="46">
        <f>Consultor!N16*'Consultores por Área'!$C$21</f>
        <v>709.5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Área'!$C$21</f>
        <v>150.5</v>
      </c>
      <c r="F20" s="45"/>
      <c r="G20" s="11"/>
      <c r="H20" s="44">
        <f>Consultor!H21*'Consultores por Área'!$C$21</f>
        <v>107.5</v>
      </c>
      <c r="I20" s="45"/>
      <c r="J20" s="10"/>
      <c r="K20" s="46">
        <f>Consultor!K21*'Consultores por Área'!$C$21</f>
        <v>21.5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83" priority="12">
      <formula>B11&gt;0%</formula>
    </cfRule>
  </conditionalFormatting>
  <conditionalFormatting sqref="E11">
    <cfRule type="expression" dxfId="82" priority="11">
      <formula>E11&lt;0%</formula>
    </cfRule>
  </conditionalFormatting>
  <conditionalFormatting sqref="H11">
    <cfRule type="expression" dxfId="81" priority="10">
      <formula>H11&gt;0%</formula>
    </cfRule>
  </conditionalFormatting>
  <conditionalFormatting sqref="E21">
    <cfRule type="expression" dxfId="80" priority="7">
      <formula>E21&gt;0%</formula>
    </cfRule>
  </conditionalFormatting>
  <conditionalFormatting sqref="K11">
    <cfRule type="expression" dxfId="79" priority="9">
      <formula>K11&lt;0%</formula>
    </cfRule>
  </conditionalFormatting>
  <conditionalFormatting sqref="E16">
    <cfRule type="expression" dxfId="78" priority="8">
      <formula>E16&lt;0%</formula>
    </cfRule>
  </conditionalFormatting>
  <conditionalFormatting sqref="N16">
    <cfRule type="expression" dxfId="77" priority="6">
      <formula>N16&lt;0%</formula>
    </cfRule>
  </conditionalFormatting>
  <conditionalFormatting sqref="H21">
    <cfRule type="expression" dxfId="76" priority="5">
      <formula>H21&lt;0%</formula>
    </cfRule>
  </conditionalFormatting>
  <conditionalFormatting sqref="K21">
    <cfRule type="expression" dxfId="75" priority="4">
      <formula>K21&lt;0%</formula>
    </cfRule>
  </conditionalFormatting>
  <conditionalFormatting sqref="N11">
    <cfRule type="expression" dxfId="74" priority="3">
      <formula>N11&lt;0%</formula>
    </cfRule>
  </conditionalFormatting>
  <conditionalFormatting sqref="K16">
    <cfRule type="expression" dxfId="73" priority="2">
      <formula>K16&lt;0%</formula>
    </cfRule>
  </conditionalFormatting>
  <conditionalFormatting sqref="B16">
    <cfRule type="expression" dxfId="72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5" ht="30" customHeight="1" x14ac:dyDescent="0.5">
      <c r="B5" s="67" t="s">
        <v>59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Consultor!B11*('Consultores por Área'!$C$22+'Consultores por Área'!C26)</f>
        <v>396</v>
      </c>
      <c r="C10" s="57"/>
      <c r="D10" s="10"/>
      <c r="E10" s="44">
        <f>Consultor!E11*('Consultores por Área'!$C$22+'Consultores por Área'!C26)</f>
        <v>21</v>
      </c>
      <c r="F10" s="45"/>
      <c r="G10" s="11"/>
      <c r="H10" s="44">
        <f>Consultor!H11*('Consultores por Área'!$C$22+'Consultores por Área'!C26)</f>
        <v>24</v>
      </c>
      <c r="I10" s="45"/>
      <c r="J10" s="10"/>
      <c r="K10" s="46">
        <f>Consultor!K11*('Consultores por Área'!$C$22+'Consultores por Área'!C26)</f>
        <v>60</v>
      </c>
      <c r="L10" s="47"/>
      <c r="M10" s="11"/>
      <c r="N10" s="46">
        <f>Consultor!N11*('Consultores por Área'!$C$22+'Consultores por Área'!C26)</f>
        <v>315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Consultor!B16*('Consultores por Área'!$C$22+'Consultores por Área'!C26)</f>
        <v>552</v>
      </c>
      <c r="C15" s="57"/>
      <c r="D15" s="10"/>
      <c r="E15" s="44">
        <f>Consultor!E16*('Consultores por Área'!$C$22+'Consultores por Área'!C26)</f>
        <v>6</v>
      </c>
      <c r="F15" s="45"/>
      <c r="G15" s="11"/>
      <c r="H15" s="11"/>
      <c r="I15" s="11"/>
      <c r="J15" s="10"/>
      <c r="K15" s="46">
        <f>Consultor!K16*('Consultores por Área'!$C$22+'Consultores por Área'!C26)</f>
        <v>39</v>
      </c>
      <c r="L15" s="47"/>
      <c r="M15" s="11"/>
      <c r="N15" s="46">
        <f>Consultor!N16*('Consultores por Área'!$C$22+'Consultores por Área'!C26)</f>
        <v>99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Consultor!E21*('Consultores por Área'!$C$22+'Consultores por Área'!C26)</f>
        <v>21</v>
      </c>
      <c r="F20" s="45"/>
      <c r="G20" s="11"/>
      <c r="H20" s="44">
        <f>Consultor!H21*('Consultores por Área'!$C$22+'Consultores por Área'!C26)</f>
        <v>15</v>
      </c>
      <c r="I20" s="45"/>
      <c r="J20" s="10"/>
      <c r="K20" s="46">
        <f>Consultor!K21*('Consultores por Área'!$C$22+'Consultores por Área'!C26)</f>
        <v>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71" priority="12">
      <formula>B11&gt;0%</formula>
    </cfRule>
  </conditionalFormatting>
  <conditionalFormatting sqref="E11">
    <cfRule type="expression" dxfId="70" priority="11">
      <formula>E11&lt;0%</formula>
    </cfRule>
  </conditionalFormatting>
  <conditionalFormatting sqref="H11">
    <cfRule type="expression" dxfId="69" priority="10">
      <formula>H11&gt;0%</formula>
    </cfRule>
  </conditionalFormatting>
  <conditionalFormatting sqref="E21">
    <cfRule type="expression" dxfId="68" priority="7">
      <formula>E21&gt;0%</formula>
    </cfRule>
  </conditionalFormatting>
  <conditionalFormatting sqref="K11">
    <cfRule type="expression" dxfId="67" priority="9">
      <formula>K11&lt;0%</formula>
    </cfRule>
  </conditionalFormatting>
  <conditionalFormatting sqref="E16">
    <cfRule type="expression" dxfId="66" priority="8">
      <formula>E16&lt;0%</formula>
    </cfRule>
  </conditionalFormatting>
  <conditionalFormatting sqref="N16">
    <cfRule type="expression" dxfId="65" priority="6">
      <formula>N16&lt;0%</formula>
    </cfRule>
  </conditionalFormatting>
  <conditionalFormatting sqref="H21">
    <cfRule type="expression" dxfId="64" priority="5">
      <formula>H21&lt;0%</formula>
    </cfRule>
  </conditionalFormatting>
  <conditionalFormatting sqref="K21">
    <cfRule type="expression" dxfId="63" priority="4">
      <formula>K21&lt;0%</formula>
    </cfRule>
  </conditionalFormatting>
  <conditionalFormatting sqref="N11">
    <cfRule type="expression" dxfId="62" priority="3">
      <formula>N11&lt;0%</formula>
    </cfRule>
  </conditionalFormatting>
  <conditionalFormatting sqref="K16">
    <cfRule type="expression" dxfId="61" priority="2">
      <formula>K16&lt;0%</formula>
    </cfRule>
  </conditionalFormatting>
  <conditionalFormatting sqref="B16">
    <cfRule type="expression" dxfId="60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Área'!A23</f>
        <v>XA - Valencia - Castellón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Área'!$C$23</f>
        <v>660</v>
      </c>
      <c r="C10" s="57"/>
      <c r="D10" s="10"/>
      <c r="E10" s="44">
        <f>Consultor!E11*'Consultores por Área'!$C$23</f>
        <v>35</v>
      </c>
      <c r="F10" s="45"/>
      <c r="G10" s="11"/>
      <c r="H10" s="44">
        <f>Consultor!H11*'Consultores por Área'!$C$23</f>
        <v>40</v>
      </c>
      <c r="I10" s="45"/>
      <c r="J10" s="10"/>
      <c r="K10" s="46">
        <f>Consultor!K11*'Consultores por Área'!$C$23</f>
        <v>100</v>
      </c>
      <c r="L10" s="47"/>
      <c r="M10" s="11"/>
      <c r="N10" s="46">
        <f>Consultor!N11*'Consultores por Área'!$C$23</f>
        <v>525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Área'!$C$23</f>
        <v>920</v>
      </c>
      <c r="C15" s="57"/>
      <c r="D15" s="10"/>
      <c r="E15" s="44">
        <f>Consultor!E16*'Consultores por Área'!$C$23</f>
        <v>10</v>
      </c>
      <c r="F15" s="45"/>
      <c r="G15" s="11"/>
      <c r="H15" s="11"/>
      <c r="I15" s="11"/>
      <c r="J15" s="10"/>
      <c r="K15" s="46">
        <f>Consultor!K16*'Consultores por Área'!$C$23</f>
        <v>65</v>
      </c>
      <c r="L15" s="47"/>
      <c r="M15" s="11"/>
      <c r="N15" s="46">
        <f>Consultor!N16*'Consultores por Área'!$C$23</f>
        <v>165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Área'!$C$23</f>
        <v>35</v>
      </c>
      <c r="F20" s="45"/>
      <c r="G20" s="11"/>
      <c r="H20" s="44">
        <f>Consultor!H21*'Consultores por Área'!$C$23</f>
        <v>25</v>
      </c>
      <c r="I20" s="45"/>
      <c r="J20" s="10"/>
      <c r="K20" s="46">
        <f>Consultor!K21*'Consultores por Área'!$C$23</f>
        <v>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59" priority="12">
      <formula>B11&gt;0%</formula>
    </cfRule>
  </conditionalFormatting>
  <conditionalFormatting sqref="E11">
    <cfRule type="expression" dxfId="58" priority="11">
      <formula>E11&lt;0%</formula>
    </cfRule>
  </conditionalFormatting>
  <conditionalFormatting sqref="H11">
    <cfRule type="expression" dxfId="57" priority="10">
      <formula>H11&gt;0%</formula>
    </cfRule>
  </conditionalFormatting>
  <conditionalFormatting sqref="E21">
    <cfRule type="expression" dxfId="56" priority="7">
      <formula>E21&gt;0%</formula>
    </cfRule>
  </conditionalFormatting>
  <conditionalFormatting sqref="K11">
    <cfRule type="expression" dxfId="55" priority="9">
      <formula>K11&lt;0%</formula>
    </cfRule>
  </conditionalFormatting>
  <conditionalFormatting sqref="E16">
    <cfRule type="expression" dxfId="54" priority="8">
      <formula>E16&lt;0%</formula>
    </cfRule>
  </conditionalFormatting>
  <conditionalFormatting sqref="N16">
    <cfRule type="expression" dxfId="53" priority="6">
      <formula>N16&lt;0%</formula>
    </cfRule>
  </conditionalFormatting>
  <conditionalFormatting sqref="H21">
    <cfRule type="expression" dxfId="52" priority="5">
      <formula>H21&lt;0%</formula>
    </cfRule>
  </conditionalFormatting>
  <conditionalFormatting sqref="K21">
    <cfRule type="expression" dxfId="51" priority="4">
      <formula>K21&lt;0%</formula>
    </cfRule>
  </conditionalFormatting>
  <conditionalFormatting sqref="N11">
    <cfRule type="expression" dxfId="50" priority="3">
      <formula>N11&lt;0%</formula>
    </cfRule>
  </conditionalFormatting>
  <conditionalFormatting sqref="K16">
    <cfRule type="expression" dxfId="49" priority="2">
      <formula>K16&lt;0%</formula>
    </cfRule>
  </conditionalFormatting>
  <conditionalFormatting sqref="B16">
    <cfRule type="expression" dxfId="48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Área'!A24</f>
        <v>4A - Andalucía Occidental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Área'!$C$24</f>
        <v>660</v>
      </c>
      <c r="C10" s="57"/>
      <c r="D10" s="10"/>
      <c r="E10" s="44">
        <f>Consultor!E11*'Consultores por Área'!$C$24</f>
        <v>35</v>
      </c>
      <c r="F10" s="45"/>
      <c r="G10" s="11"/>
      <c r="H10" s="44">
        <f>Consultor!H11*'Consultores por Área'!$C$24</f>
        <v>40</v>
      </c>
      <c r="I10" s="45"/>
      <c r="J10" s="10"/>
      <c r="K10" s="46">
        <f>Consultor!K11*'Consultores por Área'!$C$24</f>
        <v>100</v>
      </c>
      <c r="L10" s="47"/>
      <c r="M10" s="11"/>
      <c r="N10" s="46">
        <f>Consultor!N11*'Consultores por Área'!$C$24</f>
        <v>525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Área'!$C$24</f>
        <v>920</v>
      </c>
      <c r="C15" s="57"/>
      <c r="D15" s="10"/>
      <c r="E15" s="44">
        <f>Consultor!E16*'Consultores por Área'!$C$24</f>
        <v>10</v>
      </c>
      <c r="F15" s="45"/>
      <c r="G15" s="11"/>
      <c r="H15" s="11"/>
      <c r="I15" s="11"/>
      <c r="J15" s="10"/>
      <c r="K15" s="46">
        <f>Consultor!K16*'Consultores por Área'!$C$24</f>
        <v>65</v>
      </c>
      <c r="L15" s="47"/>
      <c r="M15" s="11"/>
      <c r="N15" s="46">
        <f>Consultor!N16*'Consultores por Área'!$C$24</f>
        <v>165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Área'!$C$24</f>
        <v>35</v>
      </c>
      <c r="F20" s="45"/>
      <c r="G20" s="11"/>
      <c r="H20" s="44">
        <f>Consultor!H21*'Consultores por Área'!$C$24</f>
        <v>25</v>
      </c>
      <c r="I20" s="45"/>
      <c r="J20" s="10"/>
      <c r="K20" s="46">
        <f>Consultor!K21*'Consultores por Área'!$C$24</f>
        <v>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47" priority="12">
      <formula>B11&gt;0%</formula>
    </cfRule>
  </conditionalFormatting>
  <conditionalFormatting sqref="E11">
    <cfRule type="expression" dxfId="46" priority="11">
      <formula>E11&lt;0%</formula>
    </cfRule>
  </conditionalFormatting>
  <conditionalFormatting sqref="H11">
    <cfRule type="expression" dxfId="45" priority="10">
      <formula>H11&gt;0%</formula>
    </cfRule>
  </conditionalFormatting>
  <conditionalFormatting sqref="E21">
    <cfRule type="expression" dxfId="44" priority="7">
      <formula>E21&gt;0%</formula>
    </cfRule>
  </conditionalFormatting>
  <conditionalFormatting sqref="K11">
    <cfRule type="expression" dxfId="43" priority="9">
      <formula>K11&lt;0%</formula>
    </cfRule>
  </conditionalFormatting>
  <conditionalFormatting sqref="E16">
    <cfRule type="expression" dxfId="42" priority="8">
      <formula>E16&lt;0%</formula>
    </cfRule>
  </conditionalFormatting>
  <conditionalFormatting sqref="N16">
    <cfRule type="expression" dxfId="41" priority="6">
      <formula>N16&lt;0%</formula>
    </cfRule>
  </conditionalFormatting>
  <conditionalFormatting sqref="H21">
    <cfRule type="expression" dxfId="40" priority="5">
      <formula>H21&lt;0%</formula>
    </cfRule>
  </conditionalFormatting>
  <conditionalFormatting sqref="K21">
    <cfRule type="expression" dxfId="39" priority="4">
      <formula>K21&lt;0%</formula>
    </cfRule>
  </conditionalFormatting>
  <conditionalFormatting sqref="N11">
    <cfRule type="expression" dxfId="38" priority="3">
      <formula>N11&lt;0%</formula>
    </cfRule>
  </conditionalFormatting>
  <conditionalFormatting sqref="K16">
    <cfRule type="expression" dxfId="37" priority="2">
      <formula>K16&lt;0%</formula>
    </cfRule>
  </conditionalFormatting>
  <conditionalFormatting sqref="B16">
    <cfRule type="expression" dxfId="36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Área'!A25</f>
        <v>NA - Andalucía Oriental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Área'!$C$25</f>
        <v>528</v>
      </c>
      <c r="C10" s="57"/>
      <c r="D10" s="10"/>
      <c r="E10" s="44">
        <f>Consultor!E11*'Consultores por Área'!$C$25</f>
        <v>28</v>
      </c>
      <c r="F10" s="45"/>
      <c r="G10" s="11"/>
      <c r="H10" s="44">
        <f>Consultor!H11*'Consultores por Área'!$C$25</f>
        <v>32</v>
      </c>
      <c r="I10" s="45"/>
      <c r="J10" s="10"/>
      <c r="K10" s="46">
        <f>Consultor!K11*'Consultores por Área'!$C$25</f>
        <v>80</v>
      </c>
      <c r="L10" s="47"/>
      <c r="M10" s="11"/>
      <c r="N10" s="46">
        <f>Consultor!N11*'Consultores por Área'!$C$25</f>
        <v>420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Área'!$C$25</f>
        <v>736</v>
      </c>
      <c r="C15" s="57"/>
      <c r="D15" s="10"/>
      <c r="E15" s="44">
        <f>Consultor!E16*'Consultores por Área'!$C$25</f>
        <v>8</v>
      </c>
      <c r="F15" s="45"/>
      <c r="G15" s="11"/>
      <c r="H15" s="11"/>
      <c r="I15" s="11"/>
      <c r="J15" s="10"/>
      <c r="K15" s="46">
        <f>Consultor!K16*'Consultores por Área'!$C$25</f>
        <v>52</v>
      </c>
      <c r="L15" s="47"/>
      <c r="M15" s="11"/>
      <c r="N15" s="46">
        <f>Consultor!N16*'Consultores por Área'!$C$25</f>
        <v>132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Área'!$C$25</f>
        <v>28</v>
      </c>
      <c r="F20" s="45"/>
      <c r="G20" s="11"/>
      <c r="H20" s="44">
        <f>Consultor!H21*'Consultores por Área'!$C$25</f>
        <v>20</v>
      </c>
      <c r="I20" s="45"/>
      <c r="J20" s="10"/>
      <c r="K20" s="46">
        <f>Consultor!K21*'Consultores por Área'!$C$25</f>
        <v>4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35" priority="12">
      <formula>B11&gt;0%</formula>
    </cfRule>
  </conditionalFormatting>
  <conditionalFormatting sqref="E11">
    <cfRule type="expression" dxfId="34" priority="11">
      <formula>E11&lt;0%</formula>
    </cfRule>
  </conditionalFormatting>
  <conditionalFormatting sqref="H11">
    <cfRule type="expression" dxfId="33" priority="10">
      <formula>H11&gt;0%</formula>
    </cfRule>
  </conditionalFormatting>
  <conditionalFormatting sqref="E21">
    <cfRule type="expression" dxfId="32" priority="7">
      <formula>E21&gt;0%</formula>
    </cfRule>
  </conditionalFormatting>
  <conditionalFormatting sqref="K11">
    <cfRule type="expression" dxfId="31" priority="9">
      <formula>K11&lt;0%</formula>
    </cfRule>
  </conditionalFormatting>
  <conditionalFormatting sqref="E16">
    <cfRule type="expression" dxfId="30" priority="8">
      <formula>E16&lt;0%</formula>
    </cfRule>
  </conditionalFormatting>
  <conditionalFormatting sqref="N16">
    <cfRule type="expression" dxfId="29" priority="6">
      <formula>N16&lt;0%</formula>
    </cfRule>
  </conditionalFormatting>
  <conditionalFormatting sqref="H21">
    <cfRule type="expression" dxfId="28" priority="5">
      <formula>H21&lt;0%</formula>
    </cfRule>
  </conditionalFormatting>
  <conditionalFormatting sqref="K21">
    <cfRule type="expression" dxfId="27" priority="4">
      <formula>K21&lt;0%</formula>
    </cfRule>
  </conditionalFormatting>
  <conditionalFormatting sqref="N11">
    <cfRule type="expression" dxfId="26" priority="3">
      <formula>N11&lt;0%</formula>
    </cfRule>
  </conditionalFormatting>
  <conditionalFormatting sqref="K16">
    <cfRule type="expression" dxfId="25" priority="2">
      <formula>K16&lt;0%</formula>
    </cfRule>
  </conditionalFormatting>
  <conditionalFormatting sqref="B16">
    <cfRule type="expression" dxfId="24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Área'!A27</f>
        <v>TA - Cpl. Canarias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Área'!$C$27</f>
        <v>462</v>
      </c>
      <c r="C10" s="57"/>
      <c r="D10" s="10"/>
      <c r="E10" s="44">
        <f>Consultor!E11*'Consultores por Área'!$C$27</f>
        <v>24.5</v>
      </c>
      <c r="F10" s="45"/>
      <c r="G10" s="11"/>
      <c r="H10" s="44">
        <f>Consultor!H11*'Consultores por Área'!$C$27</f>
        <v>28</v>
      </c>
      <c r="I10" s="45"/>
      <c r="J10" s="10"/>
      <c r="K10" s="46">
        <f>Consultor!K11*'Consultores por Área'!$C$27</f>
        <v>70</v>
      </c>
      <c r="L10" s="47"/>
      <c r="M10" s="11"/>
      <c r="N10" s="46">
        <f>Consultor!N11*'Consultores por Área'!$C$27</f>
        <v>367.5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Área'!$C$27</f>
        <v>644</v>
      </c>
      <c r="C15" s="57"/>
      <c r="D15" s="10"/>
      <c r="E15" s="44">
        <f>Consultor!E16*'Consultores por Área'!$C$27</f>
        <v>7</v>
      </c>
      <c r="F15" s="45"/>
      <c r="G15" s="11"/>
      <c r="H15" s="11"/>
      <c r="I15" s="11"/>
      <c r="J15" s="10"/>
      <c r="K15" s="46">
        <f>Consultor!K16*'Consultores por Área'!$C$27</f>
        <v>45.5</v>
      </c>
      <c r="L15" s="47"/>
      <c r="M15" s="11"/>
      <c r="N15" s="46">
        <f>Consultor!N16*'Consultores por Área'!$C$27</f>
        <v>115.5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Área'!$C$27</f>
        <v>24.5</v>
      </c>
      <c r="F20" s="45"/>
      <c r="G20" s="11"/>
      <c r="H20" s="44">
        <f>Consultor!H21*'Consultores por Área'!$C$27</f>
        <v>17.5</v>
      </c>
      <c r="I20" s="45"/>
      <c r="J20" s="10"/>
      <c r="K20" s="46">
        <f>Consultor!K21*'Consultores por Área'!$C$27</f>
        <v>3.5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3" priority="12">
      <formula>B11&gt;0%</formula>
    </cfRule>
  </conditionalFormatting>
  <conditionalFormatting sqref="E11">
    <cfRule type="expression" dxfId="22" priority="11">
      <formula>E11&lt;0%</formula>
    </cfRule>
  </conditionalFormatting>
  <conditionalFormatting sqref="H11">
    <cfRule type="expression" dxfId="21" priority="10">
      <formula>H11&gt;0%</formula>
    </cfRule>
  </conditionalFormatting>
  <conditionalFormatting sqref="E21">
    <cfRule type="expression" dxfId="20" priority="7">
      <formula>E21&gt;0%</formula>
    </cfRule>
  </conditionalFormatting>
  <conditionalFormatting sqref="K11">
    <cfRule type="expression" dxfId="19" priority="9">
      <formula>K11&lt;0%</formula>
    </cfRule>
  </conditionalFormatting>
  <conditionalFormatting sqref="E16">
    <cfRule type="expression" dxfId="18" priority="8">
      <formula>E16&lt;0%</formula>
    </cfRule>
  </conditionalFormatting>
  <conditionalFormatting sqref="N16">
    <cfRule type="expression" dxfId="17" priority="6">
      <formula>N16&lt;0%</formula>
    </cfRule>
  </conditionalFormatting>
  <conditionalFormatting sqref="H21">
    <cfRule type="expression" dxfId="16" priority="5">
      <formula>H21&lt;0%</formula>
    </cfRule>
  </conditionalFormatting>
  <conditionalFormatting sqref="K21">
    <cfRule type="expression" dxfId="15" priority="4">
      <formula>K21&lt;0%</formula>
    </cfRule>
  </conditionalFormatting>
  <conditionalFormatting sqref="N11">
    <cfRule type="expression" dxfId="14" priority="3">
      <formula>N11&lt;0%</formula>
    </cfRule>
  </conditionalFormatting>
  <conditionalFormatting sqref="K16">
    <cfRule type="expression" dxfId="13" priority="2">
      <formula>K16&lt;0%</formula>
    </cfRule>
  </conditionalFormatting>
  <conditionalFormatting sqref="B16">
    <cfRule type="expression" dxfId="12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Área'!A28</f>
        <v>YA - Cpl. Illes Balears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Área'!$C$28</f>
        <v>132</v>
      </c>
      <c r="C10" s="57"/>
      <c r="D10" s="10"/>
      <c r="E10" s="44">
        <f>Consultor!E11*'Consultores por Área'!$C$28</f>
        <v>7</v>
      </c>
      <c r="F10" s="45"/>
      <c r="G10" s="11"/>
      <c r="H10" s="44">
        <f>Consultor!H11*'Consultores por Área'!$C$28</f>
        <v>8</v>
      </c>
      <c r="I10" s="45"/>
      <c r="J10" s="10"/>
      <c r="K10" s="46">
        <f>Consultor!K11*'Consultores por Área'!$C$28</f>
        <v>20</v>
      </c>
      <c r="L10" s="47"/>
      <c r="M10" s="11"/>
      <c r="N10" s="46">
        <f>Consultor!N11*'Consultores por Área'!$C$28</f>
        <v>105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Área'!$C$28</f>
        <v>184</v>
      </c>
      <c r="C15" s="57"/>
      <c r="D15" s="10"/>
      <c r="E15" s="44">
        <f>Consultor!E16*'Consultores por Área'!$C$28</f>
        <v>2</v>
      </c>
      <c r="F15" s="45"/>
      <c r="G15" s="11"/>
      <c r="H15" s="11"/>
      <c r="I15" s="11"/>
      <c r="J15" s="10"/>
      <c r="K15" s="46">
        <f>Consultor!K16*'Consultores por Área'!$C$28</f>
        <v>13</v>
      </c>
      <c r="L15" s="47"/>
      <c r="M15" s="11"/>
      <c r="N15" s="46">
        <f>Consultor!N16*'Consultores por Área'!$C$28</f>
        <v>33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Área'!$C$28</f>
        <v>7</v>
      </c>
      <c r="F20" s="45"/>
      <c r="G20" s="11"/>
      <c r="H20" s="44">
        <f>Consultor!H21*'Consultores por Área'!$C$28</f>
        <v>5</v>
      </c>
      <c r="I20" s="45"/>
      <c r="J20" s="10"/>
      <c r="K20" s="46">
        <f>Consultor!K21*'Consultores por Área'!$C$28</f>
        <v>1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11" priority="12">
      <formula>B11&gt;0%</formula>
    </cfRule>
  </conditionalFormatting>
  <conditionalFormatting sqref="E11">
    <cfRule type="expression" dxfId="10" priority="11">
      <formula>E11&lt;0%</formula>
    </cfRule>
  </conditionalFormatting>
  <conditionalFormatting sqref="H11">
    <cfRule type="expression" dxfId="9" priority="10">
      <formula>H11&gt;0%</formula>
    </cfRule>
  </conditionalFormatting>
  <conditionalFormatting sqref="E21">
    <cfRule type="expression" dxfId="8" priority="7">
      <formula>E21&gt;0%</formula>
    </cfRule>
  </conditionalFormatting>
  <conditionalFormatting sqref="K11">
    <cfRule type="expression" dxfId="7" priority="9">
      <formula>K11&lt;0%</formula>
    </cfRule>
  </conditionalFormatting>
  <conditionalFormatting sqref="E16">
    <cfRule type="expression" dxfId="6" priority="8">
      <formula>E16&lt;0%</formula>
    </cfRule>
  </conditionalFormatting>
  <conditionalFormatting sqref="N16">
    <cfRule type="expression" dxfId="5" priority="6">
      <formula>N16&lt;0%</formula>
    </cfRule>
  </conditionalFormatting>
  <conditionalFormatting sqref="H21">
    <cfRule type="expression" dxfId="4" priority="5">
      <formula>H21&lt;0%</formula>
    </cfRule>
  </conditionalFormatting>
  <conditionalFormatting sqref="K21">
    <cfRule type="expression" dxfId="3" priority="4">
      <formula>K21&lt;0%</formula>
    </cfRule>
  </conditionalFormatting>
  <conditionalFormatting sqref="N11">
    <cfRule type="expression" dxfId="2" priority="3">
      <formula>N11&lt;0%</formula>
    </cfRule>
  </conditionalFormatting>
  <conditionalFormatting sqref="K16">
    <cfRule type="expression" dxfId="1" priority="2">
      <formula>K16&lt;0%</formula>
    </cfRule>
  </conditionalFormatting>
  <conditionalFormatting sqref="B16">
    <cfRule type="expression" dxfId="0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">
        <v>47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2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Área'!$C$29</f>
        <v>10071.6</v>
      </c>
      <c r="C10" s="57"/>
      <c r="D10" s="10"/>
      <c r="E10" s="44">
        <f>Consultor!E11*'Consultores por Área'!$C$29</f>
        <v>534.1</v>
      </c>
      <c r="F10" s="45"/>
      <c r="G10" s="11"/>
      <c r="H10" s="44">
        <f>Consultor!H11*'Consultores por Área'!$C$29</f>
        <v>610.4</v>
      </c>
      <c r="I10" s="45"/>
      <c r="J10" s="10"/>
      <c r="K10" s="46">
        <f>Consultor!K11*'Consultores por Área'!$C$29</f>
        <v>1526</v>
      </c>
      <c r="L10" s="47"/>
      <c r="M10" s="11"/>
      <c r="N10" s="46">
        <f>Consultor!N11*'Consultores por Área'!$C$29</f>
        <v>8011.5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Área'!$C$29</f>
        <v>14039.199999999999</v>
      </c>
      <c r="C15" s="57"/>
      <c r="D15" s="10"/>
      <c r="E15" s="44">
        <f>Consultor!E16*'Consultores por Área'!$C$29</f>
        <v>152.6</v>
      </c>
      <c r="F15" s="45"/>
      <c r="G15" s="11"/>
      <c r="H15" s="11"/>
      <c r="I15" s="11"/>
      <c r="J15" s="10"/>
      <c r="K15" s="46">
        <f>Consultor!K16*'Consultores por Área'!$C$29</f>
        <v>991.9</v>
      </c>
      <c r="L15" s="47"/>
      <c r="M15" s="11"/>
      <c r="N15" s="46">
        <f>Consultor!N16*'Consultores por Área'!$C$29</f>
        <v>2517.9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Área'!$C$29</f>
        <v>534.1</v>
      </c>
      <c r="F20" s="45"/>
      <c r="G20" s="11"/>
      <c r="H20" s="44">
        <f>Consultor!H21*'Consultores por Área'!$C$29</f>
        <v>381.5</v>
      </c>
      <c r="I20" s="45"/>
      <c r="J20" s="10"/>
      <c r="K20" s="46">
        <f>Consultor!K21*'Consultores por Área'!$C$29</f>
        <v>76.3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323" priority="12">
      <formula>B11&gt;0%</formula>
    </cfRule>
  </conditionalFormatting>
  <conditionalFormatting sqref="E11">
    <cfRule type="expression" dxfId="322" priority="11">
      <formula>E11&lt;0%</formula>
    </cfRule>
  </conditionalFormatting>
  <conditionalFormatting sqref="H11">
    <cfRule type="expression" dxfId="321" priority="10">
      <formula>H11&gt;0%</formula>
    </cfRule>
  </conditionalFormatting>
  <conditionalFormatting sqref="E21">
    <cfRule type="expression" dxfId="320" priority="7">
      <formula>E21&gt;0%</formula>
    </cfRule>
  </conditionalFormatting>
  <conditionalFormatting sqref="K11">
    <cfRule type="expression" dxfId="319" priority="9">
      <formula>K11&lt;0%</formula>
    </cfRule>
  </conditionalFormatting>
  <conditionalFormatting sqref="E16">
    <cfRule type="expression" dxfId="318" priority="8">
      <formula>E16&lt;0%</formula>
    </cfRule>
  </conditionalFormatting>
  <conditionalFormatting sqref="N16">
    <cfRule type="expression" dxfId="317" priority="6">
      <formula>N16&lt;0%</formula>
    </cfRule>
  </conditionalFormatting>
  <conditionalFormatting sqref="H21">
    <cfRule type="expression" dxfId="316" priority="5">
      <formula>H21&lt;0%</formula>
    </cfRule>
  </conditionalFormatting>
  <conditionalFormatting sqref="K21">
    <cfRule type="expression" dxfId="315" priority="4">
      <formula>K21&lt;0%</formula>
    </cfRule>
  </conditionalFormatting>
  <conditionalFormatting sqref="N11">
    <cfRule type="expression" dxfId="314" priority="3">
      <formula>N11&lt;0%</formula>
    </cfRule>
  </conditionalFormatting>
  <conditionalFormatting sqref="K16">
    <cfRule type="expression" dxfId="313" priority="2">
      <formula>K16&lt;0%</formula>
    </cfRule>
  </conditionalFormatting>
  <conditionalFormatting sqref="B16">
    <cfRule type="expression" dxfId="312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">
        <v>51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Área'!$C$2</f>
        <v>2442</v>
      </c>
      <c r="C10" s="57"/>
      <c r="D10" s="10"/>
      <c r="E10" s="44">
        <f>Consultor!E11*'Consultores por Área'!$C$2</f>
        <v>129.5</v>
      </c>
      <c r="F10" s="45"/>
      <c r="G10" s="11"/>
      <c r="H10" s="44">
        <f>Consultor!H11*'Consultores por Área'!$C$2</f>
        <v>148</v>
      </c>
      <c r="I10" s="45"/>
      <c r="J10" s="10"/>
      <c r="K10" s="46">
        <f>Consultor!K11*'Consultores por Área'!$C$2</f>
        <v>370</v>
      </c>
      <c r="L10" s="47"/>
      <c r="M10" s="11"/>
      <c r="N10" s="46">
        <f>Consultor!N11*'Consultores por Área'!$C$2</f>
        <v>1942.5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Área'!$C$2</f>
        <v>3404</v>
      </c>
      <c r="C15" s="57"/>
      <c r="D15" s="10"/>
      <c r="E15" s="44">
        <f>Consultor!E16*'Consultores por Área'!$C$2</f>
        <v>37</v>
      </c>
      <c r="F15" s="45"/>
      <c r="G15" s="11"/>
      <c r="H15" s="11"/>
      <c r="I15" s="11"/>
      <c r="J15" s="10"/>
      <c r="K15" s="46">
        <f>Consultor!K16*'Consultores por Área'!$C$2</f>
        <v>240.5</v>
      </c>
      <c r="L15" s="47"/>
      <c r="M15" s="11"/>
      <c r="N15" s="46">
        <f>Consultor!N16*'Consultores por Área'!$C$2</f>
        <v>610.5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Área'!$C$2</f>
        <v>129.5</v>
      </c>
      <c r="F20" s="45"/>
      <c r="G20" s="11"/>
      <c r="H20" s="44">
        <f>Consultor!H21*'Consultores por Área'!$C$2</f>
        <v>92.5</v>
      </c>
      <c r="I20" s="45"/>
      <c r="J20" s="10"/>
      <c r="K20" s="46">
        <f>Consultor!K21*'Consultores por Área'!$C$2</f>
        <v>18.5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311" priority="12">
      <formula>B11&gt;0%</formula>
    </cfRule>
  </conditionalFormatting>
  <conditionalFormatting sqref="E11">
    <cfRule type="expression" dxfId="310" priority="11">
      <formula>E11&lt;0%</formula>
    </cfRule>
  </conditionalFormatting>
  <conditionalFormatting sqref="H11">
    <cfRule type="expression" dxfId="309" priority="10">
      <formula>H11&gt;0%</formula>
    </cfRule>
  </conditionalFormatting>
  <conditionalFormatting sqref="E21">
    <cfRule type="expression" dxfId="308" priority="7">
      <formula>E21&gt;0%</formula>
    </cfRule>
  </conditionalFormatting>
  <conditionalFormatting sqref="K11">
    <cfRule type="expression" dxfId="307" priority="9">
      <formula>K11&lt;0%</formula>
    </cfRule>
  </conditionalFormatting>
  <conditionalFormatting sqref="E16">
    <cfRule type="expression" dxfId="306" priority="8">
      <formula>E16&lt;0%</formula>
    </cfRule>
  </conditionalFormatting>
  <conditionalFormatting sqref="N16">
    <cfRule type="expression" dxfId="305" priority="6">
      <formula>N16&lt;0%</formula>
    </cfRule>
  </conditionalFormatting>
  <conditionalFormatting sqref="H21">
    <cfRule type="expression" dxfId="304" priority="5">
      <formula>H21&lt;0%</formula>
    </cfRule>
  </conditionalFormatting>
  <conditionalFormatting sqref="K21">
    <cfRule type="expression" dxfId="303" priority="4">
      <formula>K21&lt;0%</formula>
    </cfRule>
  </conditionalFormatting>
  <conditionalFormatting sqref="N11">
    <cfRule type="expression" dxfId="302" priority="3">
      <formula>N11&lt;0%</formula>
    </cfRule>
  </conditionalFormatting>
  <conditionalFormatting sqref="K16">
    <cfRule type="expression" dxfId="301" priority="2">
      <formula>K16&lt;0%</formula>
    </cfRule>
  </conditionalFormatting>
  <conditionalFormatting sqref="B16">
    <cfRule type="expression" dxfId="300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Área'!A3</f>
        <v>FA - Barcelona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Área'!$C$3</f>
        <v>1042.8</v>
      </c>
      <c r="C10" s="57"/>
      <c r="D10" s="10"/>
      <c r="E10" s="44">
        <f>Consultor!E11*'Consultores por Área'!$C$3</f>
        <v>55.300000000000004</v>
      </c>
      <c r="F10" s="45"/>
      <c r="G10" s="11"/>
      <c r="H10" s="44">
        <f>Consultor!H11*'Consultores por Área'!$C$3</f>
        <v>63.2</v>
      </c>
      <c r="I10" s="45"/>
      <c r="J10" s="10"/>
      <c r="K10" s="46">
        <f>Consultor!K11*'Consultores por Área'!$C$3</f>
        <v>158</v>
      </c>
      <c r="L10" s="47"/>
      <c r="M10" s="11"/>
      <c r="N10" s="46">
        <f>Consultor!N11*'Consultores por Área'!$C$3</f>
        <v>829.5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Área'!$C$3</f>
        <v>1453.6000000000001</v>
      </c>
      <c r="C15" s="57"/>
      <c r="D15" s="10"/>
      <c r="E15" s="44">
        <f>Consultor!E16*'Consultores por Área'!$C$3</f>
        <v>15.8</v>
      </c>
      <c r="F15" s="45"/>
      <c r="G15" s="11"/>
      <c r="H15" s="11"/>
      <c r="I15" s="11"/>
      <c r="J15" s="10"/>
      <c r="K15" s="46">
        <f>Consultor!K16*'Consultores por Área'!$C$3</f>
        <v>102.7</v>
      </c>
      <c r="L15" s="47"/>
      <c r="M15" s="11"/>
      <c r="N15" s="46">
        <f>Consultor!N16*'Consultores por Área'!$C$3</f>
        <v>260.7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Área'!$C$3</f>
        <v>55.300000000000004</v>
      </c>
      <c r="F20" s="45"/>
      <c r="G20" s="11"/>
      <c r="H20" s="44">
        <f>Consultor!H21*'Consultores por Área'!$C$3</f>
        <v>39.5</v>
      </c>
      <c r="I20" s="45"/>
      <c r="J20" s="10"/>
      <c r="K20" s="46">
        <f>Consultor!K21*'Consultores por Área'!$C$3</f>
        <v>7.9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  <mergeCell ref="B11:C11"/>
    <mergeCell ref="E11:F11"/>
    <mergeCell ref="H11:I11"/>
    <mergeCell ref="K11:L11"/>
    <mergeCell ref="N11:O11"/>
    <mergeCell ref="B10:C10"/>
    <mergeCell ref="E10:F10"/>
    <mergeCell ref="H10:I10"/>
    <mergeCell ref="K10:L10"/>
    <mergeCell ref="N10:O10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6:C16"/>
    <mergeCell ref="E16:F16"/>
    <mergeCell ref="K16:L16"/>
    <mergeCell ref="N16:O16"/>
    <mergeCell ref="B17:C17"/>
    <mergeCell ref="E17:F17"/>
    <mergeCell ref="K17:L17"/>
    <mergeCell ref="N17:O17"/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</mergeCells>
  <conditionalFormatting sqref="B11">
    <cfRule type="expression" dxfId="299" priority="12">
      <formula>B11&gt;0%</formula>
    </cfRule>
  </conditionalFormatting>
  <conditionalFormatting sqref="E11">
    <cfRule type="expression" dxfId="298" priority="11">
      <formula>E11&lt;0%</formula>
    </cfRule>
  </conditionalFormatting>
  <conditionalFormatting sqref="H11">
    <cfRule type="expression" dxfId="297" priority="10">
      <formula>H11&gt;0%</formula>
    </cfRule>
  </conditionalFormatting>
  <conditionalFormatting sqref="E21">
    <cfRule type="expression" dxfId="296" priority="7">
      <formula>E21&gt;0%</formula>
    </cfRule>
  </conditionalFormatting>
  <conditionalFormatting sqref="K11">
    <cfRule type="expression" dxfId="295" priority="9">
      <formula>K11&lt;0%</formula>
    </cfRule>
  </conditionalFormatting>
  <conditionalFormatting sqref="E16">
    <cfRule type="expression" dxfId="294" priority="8">
      <formula>E16&lt;0%</formula>
    </cfRule>
  </conditionalFormatting>
  <conditionalFormatting sqref="N16">
    <cfRule type="expression" dxfId="293" priority="6">
      <formula>N16&lt;0%</formula>
    </cfRule>
  </conditionalFormatting>
  <conditionalFormatting sqref="H21">
    <cfRule type="expression" dxfId="292" priority="5">
      <formula>H21&lt;0%</formula>
    </cfRule>
  </conditionalFormatting>
  <conditionalFormatting sqref="K21">
    <cfRule type="expression" dxfId="291" priority="4">
      <formula>K21&lt;0%</formula>
    </cfRule>
  </conditionalFormatting>
  <conditionalFormatting sqref="N11">
    <cfRule type="expression" dxfId="290" priority="3">
      <formula>N11&lt;0%</formula>
    </cfRule>
  </conditionalFormatting>
  <conditionalFormatting sqref="K16">
    <cfRule type="expression" dxfId="289" priority="2">
      <formula>K16&lt;0%</formula>
    </cfRule>
  </conditionalFormatting>
  <conditionalFormatting sqref="B16">
    <cfRule type="expression" dxfId="288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Área'!A4</f>
        <v>1A - Catalunya Sur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Área'!$C$4</f>
        <v>726</v>
      </c>
      <c r="C10" s="57"/>
      <c r="D10" s="10"/>
      <c r="E10" s="44">
        <f>Consultor!E11*'Consultores por Área'!$C$4</f>
        <v>38.5</v>
      </c>
      <c r="F10" s="45"/>
      <c r="G10" s="11"/>
      <c r="H10" s="44">
        <f>Consultor!H11*'Consultores por Área'!$C$4</f>
        <v>44</v>
      </c>
      <c r="I10" s="45"/>
      <c r="J10" s="10"/>
      <c r="K10" s="46">
        <f>Consultor!K11*'Consultores por Área'!$C$4</f>
        <v>110</v>
      </c>
      <c r="L10" s="47"/>
      <c r="M10" s="11"/>
      <c r="N10" s="46">
        <f>Consultor!N11*'Consultores por Área'!$C$4</f>
        <v>577.5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Área'!$C$4</f>
        <v>1012</v>
      </c>
      <c r="C15" s="57"/>
      <c r="D15" s="10"/>
      <c r="E15" s="44">
        <f>Consultor!E16*'Consultores por Área'!$C$4</f>
        <v>11</v>
      </c>
      <c r="F15" s="45"/>
      <c r="G15" s="11"/>
      <c r="H15" s="11"/>
      <c r="I15" s="11"/>
      <c r="J15" s="10"/>
      <c r="K15" s="46">
        <f>Consultor!K16*'Consultores por Área'!$C$4</f>
        <v>71.5</v>
      </c>
      <c r="L15" s="47"/>
      <c r="M15" s="11"/>
      <c r="N15" s="46">
        <f>Consultor!N16*'Consultores por Área'!$C$4</f>
        <v>181.5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Área'!$C$4</f>
        <v>38.5</v>
      </c>
      <c r="F20" s="45"/>
      <c r="G20" s="11"/>
      <c r="H20" s="44">
        <f>Consultor!H21*'Consultores por Área'!$C$4</f>
        <v>27.5</v>
      </c>
      <c r="I20" s="45"/>
      <c r="J20" s="10"/>
      <c r="K20" s="46">
        <f>Consultor!K21*'Consultores por Área'!$C$4</f>
        <v>5.5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87" priority="12">
      <formula>B11&gt;0%</formula>
    </cfRule>
  </conditionalFormatting>
  <conditionalFormatting sqref="E11">
    <cfRule type="expression" dxfId="286" priority="11">
      <formula>E11&lt;0%</formula>
    </cfRule>
  </conditionalFormatting>
  <conditionalFormatting sqref="H11">
    <cfRule type="expression" dxfId="285" priority="10">
      <formula>H11&gt;0%</formula>
    </cfRule>
  </conditionalFormatting>
  <conditionalFormatting sqref="E21">
    <cfRule type="expression" dxfId="284" priority="7">
      <formula>E21&gt;0%</formula>
    </cfRule>
  </conditionalFormatting>
  <conditionalFormatting sqref="K11">
    <cfRule type="expression" dxfId="283" priority="9">
      <formula>K11&lt;0%</formula>
    </cfRule>
  </conditionalFormatting>
  <conditionalFormatting sqref="E16">
    <cfRule type="expression" dxfId="282" priority="8">
      <formula>E16&lt;0%</formula>
    </cfRule>
  </conditionalFormatting>
  <conditionalFormatting sqref="N16">
    <cfRule type="expression" dxfId="281" priority="6">
      <formula>N16&lt;0%</formula>
    </cfRule>
  </conditionalFormatting>
  <conditionalFormatting sqref="H21">
    <cfRule type="expression" dxfId="280" priority="5">
      <formula>H21&lt;0%</formula>
    </cfRule>
  </conditionalFormatting>
  <conditionalFormatting sqref="K21">
    <cfRule type="expression" dxfId="279" priority="4">
      <formula>K21&lt;0%</formula>
    </cfRule>
  </conditionalFormatting>
  <conditionalFormatting sqref="N11">
    <cfRule type="expression" dxfId="278" priority="3">
      <formula>N11&lt;0%</formula>
    </cfRule>
  </conditionalFormatting>
  <conditionalFormatting sqref="K16">
    <cfRule type="expression" dxfId="277" priority="2">
      <formula>K16&lt;0%</formula>
    </cfRule>
  </conditionalFormatting>
  <conditionalFormatting sqref="B16">
    <cfRule type="expression" dxfId="276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Área'!A5</f>
        <v>3A - Catalunya Norte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Área'!$C$5</f>
        <v>673.2</v>
      </c>
      <c r="C10" s="57"/>
      <c r="D10" s="10"/>
      <c r="E10" s="44">
        <f>Consultor!E11*'Consultores por Área'!$C$5</f>
        <v>35.700000000000003</v>
      </c>
      <c r="F10" s="45"/>
      <c r="G10" s="11"/>
      <c r="H10" s="44">
        <f>Consultor!H11*'Consultores por Área'!$C$5</f>
        <v>40.800000000000004</v>
      </c>
      <c r="I10" s="45"/>
      <c r="J10" s="10"/>
      <c r="K10" s="46">
        <f>Consultor!K11*'Consultores por Área'!$C$5</f>
        <v>102.00000000000001</v>
      </c>
      <c r="L10" s="47"/>
      <c r="M10" s="11"/>
      <c r="N10" s="46">
        <f>Consultor!N11*'Consultores por Área'!$C$5</f>
        <v>535.5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Área'!$C$5</f>
        <v>938.40000000000009</v>
      </c>
      <c r="C15" s="57"/>
      <c r="D15" s="10"/>
      <c r="E15" s="44">
        <f>Consultor!E16*'Consultores por Área'!$C$5</f>
        <v>10.200000000000001</v>
      </c>
      <c r="F15" s="45"/>
      <c r="G15" s="11"/>
      <c r="H15" s="11"/>
      <c r="I15" s="11"/>
      <c r="J15" s="10"/>
      <c r="K15" s="46">
        <f>Consultor!K16*'Consultores por Área'!$C$5</f>
        <v>66.300000000000011</v>
      </c>
      <c r="L15" s="47"/>
      <c r="M15" s="11"/>
      <c r="N15" s="46">
        <f>Consultor!N16*'Consultores por Área'!$C$5</f>
        <v>168.3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Área'!$C$5</f>
        <v>35.700000000000003</v>
      </c>
      <c r="F20" s="45"/>
      <c r="G20" s="11"/>
      <c r="H20" s="44">
        <f>Consultor!H21*'Consultores por Área'!$C$5</f>
        <v>25.500000000000004</v>
      </c>
      <c r="I20" s="45"/>
      <c r="J20" s="10"/>
      <c r="K20" s="46">
        <f>Consultor!K21*'Consultores por Área'!$C$5</f>
        <v>5.1000000000000005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75" priority="12">
      <formula>B11&gt;0%</formula>
    </cfRule>
  </conditionalFormatting>
  <conditionalFormatting sqref="E11">
    <cfRule type="expression" dxfId="274" priority="11">
      <formula>E11&lt;0%</formula>
    </cfRule>
  </conditionalFormatting>
  <conditionalFormatting sqref="H11">
    <cfRule type="expression" dxfId="273" priority="10">
      <formula>H11&gt;0%</formula>
    </cfRule>
  </conditionalFormatting>
  <conditionalFormatting sqref="E21">
    <cfRule type="expression" dxfId="272" priority="7">
      <formula>E21&gt;0%</formula>
    </cfRule>
  </conditionalFormatting>
  <conditionalFormatting sqref="K11">
    <cfRule type="expression" dxfId="271" priority="9">
      <formula>K11&lt;0%</formula>
    </cfRule>
  </conditionalFormatting>
  <conditionalFormatting sqref="E16">
    <cfRule type="expression" dxfId="270" priority="8">
      <formula>E16&lt;0%</formula>
    </cfRule>
  </conditionalFormatting>
  <conditionalFormatting sqref="N16">
    <cfRule type="expression" dxfId="269" priority="6">
      <formula>N16&lt;0%</formula>
    </cfRule>
  </conditionalFormatting>
  <conditionalFormatting sqref="H21">
    <cfRule type="expression" dxfId="268" priority="5">
      <formula>H21&lt;0%</formula>
    </cfRule>
  </conditionalFormatting>
  <conditionalFormatting sqref="K21">
    <cfRule type="expression" dxfId="267" priority="4">
      <formula>K21&lt;0%</formula>
    </cfRule>
  </conditionalFormatting>
  <conditionalFormatting sqref="N11">
    <cfRule type="expression" dxfId="266" priority="3">
      <formula>N11&lt;0%</formula>
    </cfRule>
  </conditionalFormatting>
  <conditionalFormatting sqref="K16">
    <cfRule type="expression" dxfId="265" priority="2">
      <formula>K16&lt;0%</formula>
    </cfRule>
  </conditionalFormatting>
  <conditionalFormatting sqref="B16">
    <cfRule type="expression" dxfId="264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">
        <v>52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Área'!$C$6</f>
        <v>2626.7999999999997</v>
      </c>
      <c r="C10" s="57"/>
      <c r="D10" s="10"/>
      <c r="E10" s="44">
        <f>Consultor!E11*'Consultores por Área'!$C$6</f>
        <v>139.29999999999998</v>
      </c>
      <c r="F10" s="45"/>
      <c r="G10" s="11"/>
      <c r="H10" s="44">
        <f>Consultor!H11*'Consultores por Área'!$C$6</f>
        <v>159.19999999999999</v>
      </c>
      <c r="I10" s="45"/>
      <c r="J10" s="10"/>
      <c r="K10" s="46">
        <f>Consultor!K11*'Consultores por Área'!$C$6</f>
        <v>398</v>
      </c>
      <c r="L10" s="47"/>
      <c r="M10" s="11"/>
      <c r="N10" s="46">
        <f>Consultor!N11*'Consultores por Área'!$C$6</f>
        <v>2089.5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Área'!$C$6</f>
        <v>3661.6</v>
      </c>
      <c r="C15" s="57"/>
      <c r="D15" s="10"/>
      <c r="E15" s="44">
        <f>Consultor!E16*'Consultores por Área'!$C$6</f>
        <v>39.799999999999997</v>
      </c>
      <c r="F15" s="45"/>
      <c r="G15" s="11"/>
      <c r="H15" s="11"/>
      <c r="I15" s="11"/>
      <c r="J15" s="10"/>
      <c r="K15" s="46">
        <f>Consultor!K16*'Consultores por Área'!$C$6</f>
        <v>258.7</v>
      </c>
      <c r="L15" s="47"/>
      <c r="M15" s="11"/>
      <c r="N15" s="46">
        <f>Consultor!N16*'Consultores por Área'!$C$6</f>
        <v>656.69999999999993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Área'!$C$6</f>
        <v>139.29999999999998</v>
      </c>
      <c r="F20" s="45"/>
      <c r="G20" s="11"/>
      <c r="H20" s="44">
        <f>Consultor!H21*'Consultores por Área'!$C$6</f>
        <v>99.5</v>
      </c>
      <c r="I20" s="45"/>
      <c r="J20" s="10"/>
      <c r="K20" s="46">
        <f>Consultor!K21*'Consultores por Área'!$C$6</f>
        <v>19.899999999999999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63" priority="12">
      <formula>B11&gt;0%</formula>
    </cfRule>
  </conditionalFormatting>
  <conditionalFormatting sqref="E11">
    <cfRule type="expression" dxfId="262" priority="11">
      <formula>E11&lt;0%</formula>
    </cfRule>
  </conditionalFormatting>
  <conditionalFormatting sqref="H11">
    <cfRule type="expression" dxfId="261" priority="10">
      <formula>H11&gt;0%</formula>
    </cfRule>
  </conditionalFormatting>
  <conditionalFormatting sqref="E21">
    <cfRule type="expression" dxfId="260" priority="7">
      <formula>E21&gt;0%</formula>
    </cfRule>
  </conditionalFormatting>
  <conditionalFormatting sqref="K11">
    <cfRule type="expression" dxfId="259" priority="9">
      <formula>K11&lt;0%</formula>
    </cfRule>
  </conditionalFormatting>
  <conditionalFormatting sqref="E16">
    <cfRule type="expression" dxfId="258" priority="8">
      <formula>E16&lt;0%</formula>
    </cfRule>
  </conditionalFormatting>
  <conditionalFormatting sqref="N16">
    <cfRule type="expression" dxfId="257" priority="6">
      <formula>N16&lt;0%</formula>
    </cfRule>
  </conditionalFormatting>
  <conditionalFormatting sqref="H21">
    <cfRule type="expression" dxfId="256" priority="5">
      <formula>H21&lt;0%</formula>
    </cfRule>
  </conditionalFormatting>
  <conditionalFormatting sqref="K21">
    <cfRule type="expression" dxfId="255" priority="4">
      <formula>K21&lt;0%</formula>
    </cfRule>
  </conditionalFormatting>
  <conditionalFormatting sqref="N11">
    <cfRule type="expression" dxfId="254" priority="3">
      <formula>N11&lt;0%</formula>
    </cfRule>
  </conditionalFormatting>
  <conditionalFormatting sqref="K16">
    <cfRule type="expression" dxfId="253" priority="2">
      <formula>K16&lt;0%</formula>
    </cfRule>
  </conditionalFormatting>
  <conditionalFormatting sqref="B16">
    <cfRule type="expression" dxfId="252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4"/>
  <sheetViews>
    <sheetView showGridLines="0" zoomScaleNormal="100" workbookViewId="0"/>
  </sheetViews>
  <sheetFormatPr baseColWidth="10" defaultRowHeight="15" x14ac:dyDescent="0.25"/>
  <cols>
    <col min="1" max="1" width="2.28515625" style="9" customWidth="1"/>
    <col min="2" max="3" width="12.7109375" customWidth="1"/>
    <col min="4" max="4" width="5.7109375" customWidth="1"/>
    <col min="5" max="6" width="12.7109375" customWidth="1"/>
    <col min="7" max="7" width="1.7109375" customWidth="1"/>
    <col min="8" max="9" width="12.7109375" customWidth="1"/>
    <col min="10" max="10" width="5.7109375" customWidth="1"/>
    <col min="11" max="12" width="12.7109375" customWidth="1"/>
    <col min="13" max="13" width="1.7109375" customWidth="1"/>
    <col min="14" max="15" width="12.7109375" customWidth="1"/>
  </cols>
  <sheetData>
    <row r="1" spans="2:15" ht="30" customHeight="1" x14ac:dyDescent="0.55000000000000004">
      <c r="B1" s="1" t="s">
        <v>0</v>
      </c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14</v>
      </c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0.5" customHeight="1" x14ac:dyDescent="0.25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5" ht="30" customHeight="1" x14ac:dyDescent="0.25">
      <c r="B5" s="65" t="str">
        <f>'[3]Consultores por Área'!A7</f>
        <v>6A - Madrid Centro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6" t="s">
        <v>57</v>
      </c>
      <c r="C6" s="33">
        <f>Consultor!C6</f>
        <v>2020</v>
      </c>
      <c r="D6" s="25" t="s">
        <v>58</v>
      </c>
      <c r="E6" s="2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2:15" ht="51" customHeight="1" thickBot="1" x14ac:dyDescent="0.4">
      <c r="B7" s="61" t="s">
        <v>23</v>
      </c>
      <c r="C7" s="61"/>
      <c r="D7" s="18"/>
      <c r="E7" s="62" t="s">
        <v>22</v>
      </c>
      <c r="F7" s="62"/>
      <c r="G7" s="62"/>
      <c r="H7" s="62"/>
      <c r="I7" s="62"/>
      <c r="J7" s="19"/>
      <c r="K7" s="63" t="s">
        <v>2</v>
      </c>
      <c r="L7" s="63"/>
      <c r="M7" s="64"/>
      <c r="N7" s="64"/>
      <c r="O7" s="64"/>
    </row>
    <row r="8" spans="2:15" ht="15" customHeight="1" thickTop="1" x14ac:dyDescent="0.25">
      <c r="B8" s="4"/>
      <c r="C8" s="4"/>
      <c r="D8" s="2"/>
      <c r="E8" s="4"/>
      <c r="F8" s="4"/>
      <c r="G8" s="4"/>
      <c r="H8" s="2"/>
      <c r="I8" s="2"/>
      <c r="J8" s="7"/>
      <c r="K8" s="2"/>
      <c r="L8" s="3"/>
      <c r="M8" s="4"/>
      <c r="N8" s="4"/>
      <c r="O8" s="4"/>
    </row>
    <row r="9" spans="2:15" ht="30" customHeight="1" x14ac:dyDescent="0.25">
      <c r="B9" s="54" t="s">
        <v>3</v>
      </c>
      <c r="C9" s="55"/>
      <c r="D9" s="8"/>
      <c r="E9" s="38" t="s">
        <v>4</v>
      </c>
      <c r="F9" s="39"/>
      <c r="G9" s="9"/>
      <c r="H9" s="38" t="s">
        <v>5</v>
      </c>
      <c r="I9" s="39"/>
      <c r="J9" s="9"/>
      <c r="K9" s="40" t="s">
        <v>6</v>
      </c>
      <c r="L9" s="41"/>
      <c r="M9" s="9"/>
      <c r="N9" s="40" t="s">
        <v>7</v>
      </c>
      <c r="O9" s="41"/>
    </row>
    <row r="10" spans="2:15" ht="23.25" x14ac:dyDescent="0.25">
      <c r="B10" s="56">
        <f>Consultor!B11*'Consultores por Área'!$C$7</f>
        <v>792</v>
      </c>
      <c r="C10" s="57"/>
      <c r="D10" s="10"/>
      <c r="E10" s="44">
        <f>Consultor!E11*'Consultores por Área'!$C$7</f>
        <v>42</v>
      </c>
      <c r="F10" s="45"/>
      <c r="G10" s="11"/>
      <c r="H10" s="44">
        <f>Consultor!H11*'Consultores por Área'!$C$7</f>
        <v>48</v>
      </c>
      <c r="I10" s="45"/>
      <c r="J10" s="10"/>
      <c r="K10" s="46">
        <f>Consultor!K11*'Consultores por Área'!$C$7</f>
        <v>120</v>
      </c>
      <c r="L10" s="47"/>
      <c r="M10" s="11"/>
      <c r="N10" s="46">
        <f>Consultor!N11*'Consultores por Área'!$C$7</f>
        <v>630</v>
      </c>
      <c r="O10" s="47"/>
    </row>
    <row r="11" spans="2:15" ht="13.5" customHeight="1" x14ac:dyDescent="0.25">
      <c r="B11" s="52">
        <v>1</v>
      </c>
      <c r="C11" s="53"/>
      <c r="D11" s="12"/>
      <c r="E11" s="42">
        <v>1</v>
      </c>
      <c r="F11" s="60"/>
      <c r="G11" s="13"/>
      <c r="H11" s="42">
        <v>1</v>
      </c>
      <c r="I11" s="60"/>
      <c r="J11" s="13"/>
      <c r="K11" s="48">
        <v>1</v>
      </c>
      <c r="L11" s="49"/>
      <c r="M11" s="14"/>
      <c r="N11" s="48">
        <v>1</v>
      </c>
      <c r="O11" s="49"/>
    </row>
    <row r="12" spans="2:15" ht="13.5" customHeight="1" x14ac:dyDescent="0.25">
      <c r="B12" s="50" t="s">
        <v>8</v>
      </c>
      <c r="C12" s="51"/>
      <c r="D12" s="15"/>
      <c r="E12" s="34" t="s">
        <v>8</v>
      </c>
      <c r="F12" s="35"/>
      <c r="G12" s="15"/>
      <c r="H12" s="34" t="s">
        <v>8</v>
      </c>
      <c r="I12" s="35"/>
      <c r="J12" s="15"/>
      <c r="K12" s="36" t="s">
        <v>8</v>
      </c>
      <c r="L12" s="37"/>
      <c r="M12" s="16"/>
      <c r="N12" s="36" t="s">
        <v>8</v>
      </c>
      <c r="O12" s="37"/>
    </row>
    <row r="13" spans="2:15" x14ac:dyDescent="0.25">
      <c r="B13" s="13"/>
      <c r="C13" s="13"/>
      <c r="D13" s="12"/>
      <c r="E13" s="13"/>
      <c r="F13" s="13"/>
      <c r="G13" s="13"/>
      <c r="H13" s="14"/>
      <c r="I13" s="13"/>
      <c r="J13" s="13"/>
      <c r="K13" s="17"/>
      <c r="L13" s="13"/>
      <c r="M13" s="14"/>
      <c r="N13" s="17"/>
      <c r="O13" s="13"/>
    </row>
    <row r="14" spans="2:15" ht="30" customHeight="1" x14ac:dyDescent="0.25">
      <c r="B14" s="54" t="s">
        <v>9</v>
      </c>
      <c r="C14" s="55"/>
      <c r="D14" s="8"/>
      <c r="E14" s="38" t="s">
        <v>10</v>
      </c>
      <c r="F14" s="39"/>
      <c r="G14" s="9"/>
      <c r="H14" s="9"/>
      <c r="I14" s="9"/>
      <c r="J14" s="9"/>
      <c r="K14" s="40" t="s">
        <v>60</v>
      </c>
      <c r="L14" s="41"/>
      <c r="M14" s="9"/>
      <c r="N14" s="40" t="s">
        <v>61</v>
      </c>
      <c r="O14" s="41"/>
    </row>
    <row r="15" spans="2:15" ht="23.25" x14ac:dyDescent="0.25">
      <c r="B15" s="56">
        <f>Consultor!B16*'Consultores por Área'!$C$7</f>
        <v>1104</v>
      </c>
      <c r="C15" s="57"/>
      <c r="D15" s="10"/>
      <c r="E15" s="44">
        <f>Consultor!E16*'Consultores por Área'!$C$7</f>
        <v>12</v>
      </c>
      <c r="F15" s="45"/>
      <c r="G15" s="11"/>
      <c r="H15" s="11"/>
      <c r="I15" s="11"/>
      <c r="J15" s="10"/>
      <c r="K15" s="46">
        <f>Consultor!K16*'Consultores por Área'!$C$7</f>
        <v>78</v>
      </c>
      <c r="L15" s="47"/>
      <c r="M15" s="11"/>
      <c r="N15" s="46">
        <f>Consultor!N16*'Consultores por Área'!$C$7</f>
        <v>198</v>
      </c>
      <c r="O15" s="47"/>
    </row>
    <row r="16" spans="2:15" ht="13.5" customHeight="1" x14ac:dyDescent="0.25">
      <c r="B16" s="52">
        <v>1</v>
      </c>
      <c r="C16" s="53"/>
      <c r="D16" s="12"/>
      <c r="E16" s="42">
        <v>1</v>
      </c>
      <c r="F16" s="43"/>
      <c r="G16" s="13"/>
      <c r="H16" s="14"/>
      <c r="I16" s="14"/>
      <c r="J16" s="13"/>
      <c r="K16" s="48">
        <v>1</v>
      </c>
      <c r="L16" s="49"/>
      <c r="M16" s="14"/>
      <c r="N16" s="48">
        <v>1</v>
      </c>
      <c r="O16" s="49"/>
    </row>
    <row r="17" spans="2:15" ht="13.5" customHeight="1" x14ac:dyDescent="0.25">
      <c r="B17" s="50" t="s">
        <v>8</v>
      </c>
      <c r="C17" s="51"/>
      <c r="D17" s="15"/>
      <c r="E17" s="34" t="s">
        <v>8</v>
      </c>
      <c r="F17" s="35"/>
      <c r="G17" s="15"/>
      <c r="H17" s="16"/>
      <c r="I17" s="16"/>
      <c r="J17" s="15"/>
      <c r="K17" s="36" t="s">
        <v>8</v>
      </c>
      <c r="L17" s="37"/>
      <c r="M17" s="16"/>
      <c r="N17" s="36" t="s">
        <v>8</v>
      </c>
      <c r="O17" s="37"/>
    </row>
    <row r="18" spans="2:15" x14ac:dyDescent="0.25">
      <c r="B18" s="13"/>
      <c r="C18" s="13"/>
      <c r="D18" s="13"/>
      <c r="E18" s="13"/>
      <c r="F18" s="13"/>
      <c r="G18" s="14"/>
      <c r="H18" s="13"/>
      <c r="I18" s="13"/>
      <c r="J18" s="17"/>
      <c r="K18" s="13"/>
      <c r="L18" s="12"/>
      <c r="M18" s="14"/>
      <c r="N18" s="14"/>
      <c r="O18" s="14"/>
    </row>
    <row r="19" spans="2:15" ht="30" customHeight="1" x14ac:dyDescent="0.25">
      <c r="B19" s="9"/>
      <c r="C19" s="9"/>
      <c r="D19" s="8"/>
      <c r="E19" s="38" t="s">
        <v>11</v>
      </c>
      <c r="F19" s="39"/>
      <c r="G19" s="9"/>
      <c r="H19" s="38" t="s">
        <v>12</v>
      </c>
      <c r="I19" s="39"/>
      <c r="J19" s="9"/>
      <c r="K19" s="40" t="s">
        <v>13</v>
      </c>
      <c r="L19" s="41"/>
      <c r="M19" s="9"/>
      <c r="N19" s="9"/>
      <c r="O19" s="9"/>
    </row>
    <row r="20" spans="2:15" ht="23.25" x14ac:dyDescent="0.25">
      <c r="B20" s="11"/>
      <c r="C20" s="11"/>
      <c r="D20" s="10"/>
      <c r="E20" s="44">
        <f>Consultor!E21*'Consultores por Área'!$C$7</f>
        <v>42</v>
      </c>
      <c r="F20" s="45"/>
      <c r="G20" s="11"/>
      <c r="H20" s="44">
        <f>Consultor!H21*'Consultores por Área'!$C$7</f>
        <v>30</v>
      </c>
      <c r="I20" s="45"/>
      <c r="J20" s="10"/>
      <c r="K20" s="46">
        <f>Consultor!K21*'Consultores por Área'!$C$7</f>
        <v>6</v>
      </c>
      <c r="L20" s="47"/>
      <c r="M20" s="11"/>
      <c r="N20" s="11"/>
      <c r="O20" s="11"/>
    </row>
    <row r="21" spans="2:15" ht="13.5" customHeight="1" x14ac:dyDescent="0.25">
      <c r="B21" s="14"/>
      <c r="C21" s="14"/>
      <c r="D21" s="12"/>
      <c r="E21" s="42">
        <v>1</v>
      </c>
      <c r="F21" s="43"/>
      <c r="G21" s="13"/>
      <c r="H21" s="42">
        <v>1</v>
      </c>
      <c r="I21" s="43"/>
      <c r="J21" s="13"/>
      <c r="K21" s="48">
        <v>1</v>
      </c>
      <c r="L21" s="49"/>
      <c r="M21" s="14"/>
      <c r="N21" s="14"/>
      <c r="O21" s="14"/>
    </row>
    <row r="22" spans="2:15" ht="13.5" customHeight="1" x14ac:dyDescent="0.25">
      <c r="B22" s="16"/>
      <c r="C22" s="16"/>
      <c r="D22" s="15"/>
      <c r="E22" s="34" t="s">
        <v>8</v>
      </c>
      <c r="F22" s="35"/>
      <c r="G22" s="15"/>
      <c r="H22" s="34" t="s">
        <v>8</v>
      </c>
      <c r="I22" s="35"/>
      <c r="J22" s="15"/>
      <c r="K22" s="36" t="s">
        <v>8</v>
      </c>
      <c r="L22" s="37"/>
      <c r="M22" s="16"/>
      <c r="N22" s="16"/>
      <c r="O22" s="16"/>
    </row>
    <row r="23" spans="2:15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25">
      <c r="B24" s="20" t="str">
        <f>Consultor!B25</f>
        <v>*Actividades realizadas de acuerdo con el R.D. 860/2018 y la Resolución de 28 de marzo de 2019.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53">
    <mergeCell ref="E19:F19"/>
    <mergeCell ref="H19:I19"/>
    <mergeCell ref="K19:L19"/>
    <mergeCell ref="E22:F22"/>
    <mergeCell ref="H22:I22"/>
    <mergeCell ref="K22:L22"/>
    <mergeCell ref="E20:F20"/>
    <mergeCell ref="H20:I20"/>
    <mergeCell ref="K20:L20"/>
    <mergeCell ref="E21:F21"/>
    <mergeCell ref="H21:I21"/>
    <mergeCell ref="K21:L21"/>
    <mergeCell ref="B16:C16"/>
    <mergeCell ref="E16:F16"/>
    <mergeCell ref="K16:L16"/>
    <mergeCell ref="N16:O16"/>
    <mergeCell ref="B17:C17"/>
    <mergeCell ref="E17:F17"/>
    <mergeCell ref="K17:L17"/>
    <mergeCell ref="N17:O17"/>
    <mergeCell ref="H12:I12"/>
    <mergeCell ref="K12:L12"/>
    <mergeCell ref="N12:O12"/>
    <mergeCell ref="B15:C15"/>
    <mergeCell ref="E15:F15"/>
    <mergeCell ref="K15:L15"/>
    <mergeCell ref="N15:O15"/>
    <mergeCell ref="B14:C14"/>
    <mergeCell ref="E14:F14"/>
    <mergeCell ref="K14:L14"/>
    <mergeCell ref="N14:O14"/>
    <mergeCell ref="B12:C12"/>
    <mergeCell ref="E12:F12"/>
    <mergeCell ref="B10:C10"/>
    <mergeCell ref="E10:F10"/>
    <mergeCell ref="H10:I10"/>
    <mergeCell ref="K10:L10"/>
    <mergeCell ref="N10:O10"/>
    <mergeCell ref="B11:C11"/>
    <mergeCell ref="E11:F11"/>
    <mergeCell ref="H11:I11"/>
    <mergeCell ref="K11:L11"/>
    <mergeCell ref="N11:O11"/>
    <mergeCell ref="B4:O4"/>
    <mergeCell ref="B7:C7"/>
    <mergeCell ref="E7:I7"/>
    <mergeCell ref="K7:O7"/>
    <mergeCell ref="B9:C9"/>
    <mergeCell ref="E9:F9"/>
    <mergeCell ref="H9:I9"/>
    <mergeCell ref="K9:L9"/>
    <mergeCell ref="N9:O9"/>
    <mergeCell ref="B5:O5"/>
  </mergeCells>
  <conditionalFormatting sqref="B11">
    <cfRule type="expression" dxfId="251" priority="12">
      <formula>B11&gt;0%</formula>
    </cfRule>
  </conditionalFormatting>
  <conditionalFormatting sqref="E11">
    <cfRule type="expression" dxfId="250" priority="11">
      <formula>E11&lt;0%</formula>
    </cfRule>
  </conditionalFormatting>
  <conditionalFormatting sqref="H11">
    <cfRule type="expression" dxfId="249" priority="10">
      <formula>H11&gt;0%</formula>
    </cfRule>
  </conditionalFormatting>
  <conditionalFormatting sqref="E21">
    <cfRule type="expression" dxfId="248" priority="7">
      <formula>E21&gt;0%</formula>
    </cfRule>
  </conditionalFormatting>
  <conditionalFormatting sqref="K11">
    <cfRule type="expression" dxfId="247" priority="9">
      <formula>K11&lt;0%</formula>
    </cfRule>
  </conditionalFormatting>
  <conditionalFormatting sqref="E16">
    <cfRule type="expression" dxfId="246" priority="8">
      <formula>E16&lt;0%</formula>
    </cfRule>
  </conditionalFormatting>
  <conditionalFormatting sqref="N16">
    <cfRule type="expression" dxfId="245" priority="6">
      <formula>N16&lt;0%</formula>
    </cfRule>
  </conditionalFormatting>
  <conditionalFormatting sqref="H21">
    <cfRule type="expression" dxfId="244" priority="5">
      <formula>H21&lt;0%</formula>
    </cfRule>
  </conditionalFormatting>
  <conditionalFormatting sqref="K21">
    <cfRule type="expression" dxfId="243" priority="4">
      <formula>K21&lt;0%</formula>
    </cfRule>
  </conditionalFormatting>
  <conditionalFormatting sqref="N11">
    <cfRule type="expression" dxfId="242" priority="3">
      <formula>N11&lt;0%</formula>
    </cfRule>
  </conditionalFormatting>
  <conditionalFormatting sqref="K16">
    <cfRule type="expression" dxfId="241" priority="2">
      <formula>K16&lt;0%</formula>
    </cfRule>
  </conditionalFormatting>
  <conditionalFormatting sqref="B16">
    <cfRule type="expression" dxfId="240" priority="1">
      <formula>B16&gt;0%</formula>
    </cfRule>
  </conditionalFormatting>
  <pageMargins left="0.7" right="0.7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Consultores por Área</vt:lpstr>
      <vt:lpstr>Consultor</vt:lpstr>
      <vt:lpstr>Total nacional</vt:lpstr>
      <vt:lpstr>Catalunya</vt:lpstr>
      <vt:lpstr>Barcelona</vt:lpstr>
      <vt:lpstr>Catalunya Sur</vt:lpstr>
      <vt:lpstr>Catalunya Norte</vt:lpstr>
      <vt:lpstr>Centro</vt:lpstr>
      <vt:lpstr>Madrid Centro</vt:lpstr>
      <vt:lpstr>Madrid Norte</vt:lpstr>
      <vt:lpstr>Madrid Sur</vt:lpstr>
      <vt:lpstr>Castilla y León</vt:lpstr>
      <vt:lpstr>Castilla-La Mancha</vt:lpstr>
      <vt:lpstr>Extremadura</vt:lpstr>
      <vt:lpstr>Norte</vt:lpstr>
      <vt:lpstr>Aragón</vt:lpstr>
      <vt:lpstr>Asturias</vt:lpstr>
      <vt:lpstr>Galicia</vt:lpstr>
      <vt:lpstr>Euskadi</vt:lpstr>
      <vt:lpstr>Cantabria</vt:lpstr>
      <vt:lpstr>La Rioja</vt:lpstr>
      <vt:lpstr>Navarra</vt:lpstr>
      <vt:lpstr>Sureste</vt:lpstr>
      <vt:lpstr>Alicante - Murcia</vt:lpstr>
      <vt:lpstr>Valencia - Castellón</vt:lpstr>
      <vt:lpstr>Andalucía Occidental</vt:lpstr>
      <vt:lpstr>Andalucía Oriental</vt:lpstr>
      <vt:lpstr>Canarias</vt:lpstr>
      <vt:lpstr>Illes Balears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MOSCARDO MARTINEZ</dc:creator>
  <cp:lastModifiedBy>MIQUEL MOSCARDO MARTINEZ</cp:lastModifiedBy>
  <cp:lastPrinted>2018-11-13T11:18:32Z</cp:lastPrinted>
  <dcterms:created xsi:type="dcterms:W3CDTF">2018-09-20T07:58:19Z</dcterms:created>
  <dcterms:modified xsi:type="dcterms:W3CDTF">2020-01-20T12:56:50Z</dcterms:modified>
</cp:coreProperties>
</file>